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Arc-Cloud\Sarel\Documents\משרד התרבות\יועץ חרדים\"/>
    </mc:Choice>
  </mc:AlternateContent>
  <xr:revisionPtr revIDLastSave="0" documentId="13_ncr:1_{4C3C52F4-E88C-43E7-8C45-908A56EF322D}" xr6:coauthVersionLast="47" xr6:coauthVersionMax="47" xr10:uidLastSave="{00000000-0000-0000-0000-000000000000}"/>
  <bookViews>
    <workbookView xWindow="28680" yWindow="-120" windowWidth="29040" windowHeight="15720" tabRatio="577" activeTab="1" xr2:uid="{00000000-000D-0000-FFFF-FFFF00000000}"/>
  </bookViews>
  <sheets>
    <sheet name="תנאי-סף" sheetId="1" r:id="rId1"/>
    <sheet name="ציון איכות " sheetId="15" r:id="rId2"/>
    <sheet name="ראיון " sheetId="20" r:id="rId3"/>
    <sheet name="ציון מחיר" sheetId="18" r:id="rId4"/>
    <sheet name="סיכום" sheetId="16" r:id="rId5"/>
  </sheets>
  <definedNames>
    <definedName name="_Hlk108438718" localSheetId="0">'תנאי-סף'!$G$14</definedName>
    <definedName name="_Hlk166096672" localSheetId="0">'תנאי-סף'!$G$16</definedName>
    <definedName name="_Ref12782250" localSheetId="0">'תנאי-סף'!#REF!</definedName>
    <definedName name="_Ref173487267" localSheetId="0">'תנאי-סף'!#REF!</definedName>
    <definedName name="_Ref179538436" localSheetId="0">'תנאי-סף'!#REF!</definedName>
    <definedName name="_Ref20982876" localSheetId="0">'תנאי-סף'!$G$15</definedName>
    <definedName name="_Ref20994748" localSheetId="1">'ציון איכות '!$C$7</definedName>
    <definedName name="_Ref21021324" localSheetId="1">'ציון איכות '!$C$8</definedName>
    <definedName name="_Ref263083897" localSheetId="0">'תנאי-סף'!$G$10</definedName>
    <definedName name="_Ref274737718" localSheetId="0">'תנאי-סף'!#REF!</definedName>
    <definedName name="_Ref274737979" localSheetId="0">'תנאי-סף'!#REF!</definedName>
    <definedName name="_Ref279415279" localSheetId="0">'תנאי-סף'!$G$16</definedName>
    <definedName name="_Ref295727242" localSheetId="0">'תנאי-סף'!#REF!</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2343192" localSheetId="0">'תנאי-סף'!$G$20</definedName>
    <definedName name="_Ref315969559" localSheetId="0">'תנאי-סף'!#REF!</definedName>
    <definedName name="_Ref316295880" localSheetId="0">'תנאי-סף'!#REF!</definedName>
    <definedName name="_Ref316372399" localSheetId="0">'תנאי-סף'!#REF!</definedName>
    <definedName name="_Ref329872137" localSheetId="0">'תנאי-סף'!#REF!</definedName>
    <definedName name="_Ref347148869" localSheetId="0">'תנאי-סף'!#REF!</definedName>
    <definedName name="_Ref370930661" localSheetId="0">'תנאי-סף'!$G$10</definedName>
    <definedName name="_Ref373241086" localSheetId="0">'תנאי-סף'!#REF!</definedName>
    <definedName name="_Ref386472705" localSheetId="0">'תנאי-סף'!#REF!</definedName>
    <definedName name="_Ref387346900" localSheetId="0">'תנאי-סף'!#REF!</definedName>
    <definedName name="_Ref39571237" localSheetId="0">'תנאי-סף'!#REF!</definedName>
    <definedName name="_Ref39571367" localSheetId="0">'תנאי-סף'!#REF!</definedName>
    <definedName name="_Ref397951240" localSheetId="0">'תנאי-סף'!#REF!</definedName>
    <definedName name="_Ref451757485" localSheetId="0">'תנאי-סף'!#REF!</definedName>
    <definedName name="_Ref456249036" localSheetId="0">'תנאי-סף'!#REF!</definedName>
    <definedName name="_Ref460232912" localSheetId="0">'תנאי-סף'!#REF!</definedName>
    <definedName name="_Ref49758156" localSheetId="0">'תנאי-סף'!#REF!</definedName>
    <definedName name="_Ref51587612" localSheetId="0">'תנאי-סף'!#REF!</definedName>
    <definedName name="_Ref55817858" localSheetId="0">'תנאי-סף'!#REF!</definedName>
    <definedName name="_Ref86658980" localSheetId="0">'תנאי-סף'!#REF!</definedName>
    <definedName name="_Ref87180671" localSheetId="0">'תנאי-סף'!#REF!</definedName>
    <definedName name="_Ref88145835" localSheetId="0">'תנאי-סף'!$G$14</definedName>
    <definedName name="_Ref88225011" localSheetId="1">'ציון איכות '!#REF!</definedName>
    <definedName name="_Ref8912888" localSheetId="0">'תנאי-סף'!#REF!</definedName>
    <definedName name="_Ref9249777" localSheetId="0">'תנאי-סף'!#REF!</definedName>
    <definedName name="_xlnm.Print_Area" localSheetId="0">'תנאי-סף'!$B$2:$L$37</definedName>
    <definedName name="אמות_מידה_איש_צוות_ראשון_1_פירוט_ושנים" localSheetId="1">'ציון איכות '!#REF!</definedName>
    <definedName name="סכום_ערבות_הצעה_במילים" localSheetId="0">'תנאי-סף'!#REF!</definedName>
    <definedName name="תנאי_סף_3" localSheetId="0">'תנאי-סף'!#REF!</definedName>
    <definedName name="תנאי_סף_איש_צוות_ראשון_1_היקף" localSheetId="0">'תנאי-סף'!#REF!</definedName>
    <definedName name="תנאי_סף_איש_צוות_ראשון_2_היקף" localSheetId="0">'תנאי-סף'!#REF!</definedName>
    <definedName name="תנאי_סף_אישור_ניהול_תקין" localSheetId="0">'תנאי-סף'!$G$23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8" l="1"/>
  <c r="E8" i="18"/>
  <c r="B8" i="18"/>
  <c r="D8" i="18"/>
  <c r="B9" i="18"/>
  <c r="D9" i="18"/>
  <c r="N8" i="15"/>
  <c r="L8" i="15"/>
  <c r="J8" i="15"/>
  <c r="H8" i="15"/>
  <c r="F8" i="15"/>
  <c r="M32" i="20"/>
  <c r="K32" i="20"/>
  <c r="I32" i="20"/>
  <c r="G32" i="20"/>
  <c r="E32" i="20"/>
  <c r="D32" i="20"/>
  <c r="M21" i="20"/>
  <c r="K21" i="20"/>
  <c r="I21" i="20"/>
  <c r="G21" i="20"/>
  <c r="E21" i="20"/>
  <c r="D21" i="20"/>
  <c r="D4" i="16" l="1"/>
  <c r="E6" i="18"/>
  <c r="D7" i="16" s="1"/>
  <c r="E7" i="18"/>
  <c r="F7" i="16" s="1"/>
  <c r="E5" i="18"/>
  <c r="E7" i="16" s="1"/>
  <c r="D5" i="18"/>
  <c r="D6" i="18"/>
  <c r="D7" i="18"/>
  <c r="B8" i="16"/>
  <c r="B7" i="18"/>
  <c r="F5" i="16" s="1"/>
  <c r="F4" i="16"/>
  <c r="B6" i="18"/>
  <c r="D5" i="16" s="1"/>
  <c r="E4" i="16"/>
  <c r="B5" i="18"/>
  <c r="E5" i="16" s="1"/>
  <c r="D10" i="20"/>
  <c r="M10" i="20" l="1"/>
  <c r="Q7" i="20" s="1"/>
  <c r="K10" i="20"/>
  <c r="Q6" i="20" s="1"/>
  <c r="G10" i="20"/>
  <c r="Q4" i="20" s="1"/>
  <c r="E10" i="20"/>
  <c r="Q3" i="20" s="1"/>
  <c r="I10" i="20"/>
  <c r="Q5" i="20" s="1"/>
  <c r="F9" i="15" l="1"/>
  <c r="J9" i="15"/>
  <c r="H9" i="15"/>
  <c r="D6" i="16" s="1"/>
  <c r="D8" i="16" s="1"/>
  <c r="L9" i="15"/>
  <c r="E6" i="16" s="1"/>
  <c r="E8" i="16" s="1"/>
  <c r="N9" i="15"/>
  <c r="F6" i="16" s="1"/>
  <c r="F8" i="16" s="1"/>
  <c r="D9" i="15"/>
  <c r="E9" i="16" l="1"/>
  <c r="D9" i="16"/>
  <c r="F9" i="16"/>
  <c r="P5" i="20"/>
  <c r="P4" i="20"/>
  <c r="M11" i="15"/>
  <c r="M10" i="15"/>
  <c r="K11" i="15"/>
  <c r="K10" i="15"/>
  <c r="P3" i="20"/>
  <c r="G11" i="15"/>
  <c r="G10" i="15"/>
  <c r="P7" i="20"/>
  <c r="I11" i="15"/>
  <c r="I10" i="15"/>
  <c r="P6" i="20"/>
  <c r="E10" i="15"/>
  <c r="E11" i="15"/>
</calcChain>
</file>

<file path=xl/sharedStrings.xml><?xml version="1.0" encoding="utf-8"?>
<sst xmlns="http://schemas.openxmlformats.org/spreadsheetml/2006/main" count="153" uniqueCount="98">
  <si>
    <t>משקל</t>
  </si>
  <si>
    <t>ציון איכות</t>
  </si>
  <si>
    <t>סה"כ ציון</t>
  </si>
  <si>
    <t>רכיב</t>
  </si>
  <si>
    <t>שם איש הקשר:</t>
  </si>
  <si>
    <t>טלפון:</t>
  </si>
  <si>
    <t>כתובת דוא"ל</t>
  </si>
  <si>
    <t>תנאי סף מנהליים</t>
  </si>
  <si>
    <t>מס' סעיף:</t>
  </si>
  <si>
    <t>המציע:</t>
  </si>
  <si>
    <t>תנאי סף מקצועיים</t>
  </si>
  <si>
    <t>נימוק</t>
  </si>
  <si>
    <t>דירוג מציעים</t>
  </si>
  <si>
    <t>הנבדק</t>
  </si>
  <si>
    <t>המציע</t>
  </si>
  <si>
    <t>תיאור הסעיף</t>
  </si>
  <si>
    <t>שקלול ציונים סופיים</t>
  </si>
  <si>
    <t>סעיף</t>
  </si>
  <si>
    <t>מעבר סף כולל</t>
  </si>
  <si>
    <t>מסמכים נדרשים ותנאי מסירת ההצעה</t>
  </si>
  <si>
    <t>הגורם הנבחן</t>
  </si>
  <si>
    <t>מספר המציע</t>
  </si>
  <si>
    <t>שם המציע</t>
  </si>
  <si>
    <t>רכיבי המחיר</t>
  </si>
  <si>
    <t>ציון מחיר</t>
  </si>
  <si>
    <t>שם המציע:</t>
  </si>
  <si>
    <t>הפרמטר (ציון בין 1-10):</t>
  </si>
  <si>
    <t>ציון:</t>
  </si>
  <si>
    <t>נימוק:</t>
  </si>
  <si>
    <t>ממוצע</t>
  </si>
  <si>
    <t>האם הוגשו כלל המסמכים הנדרשים?</t>
  </si>
  <si>
    <t>מעבר סף מונמך</t>
  </si>
  <si>
    <t>אחוז הנחה</t>
  </si>
  <si>
    <t>על המציע להעמיד יועץ שיעמוד בכל תנאי הסף המקצועיים הבאים</t>
  </si>
  <si>
    <t>יועץ</t>
  </si>
  <si>
    <t>היועץ</t>
  </si>
  <si>
    <t>ניקוד מקסימלי</t>
  </si>
  <si>
    <t>משקל באחוזים:</t>
  </si>
  <si>
    <t>ציון</t>
  </si>
  <si>
    <t>ע"ר\ח"פ:</t>
  </si>
  <si>
    <t>ציון כולל לסעיף</t>
  </si>
  <si>
    <t>מציע</t>
  </si>
  <si>
    <t>7.1.1</t>
  </si>
  <si>
    <t>7.1.2</t>
  </si>
  <si>
    <t>7.1.3</t>
  </si>
  <si>
    <t>המציע הוא גוף משפטי מאוגד הרשום ברשם רשמי בישראל.</t>
  </si>
  <si>
    <t>המציע עומד בדרישות תקנה 6(א) לתקנות חובת המכרזים, התשנ"ג-1993 ומחזיק בכל האישורים הנדרשים לפי חוק עסקאות גופים ציבוריים, התשל"ו-1976, כשהם תקפים.</t>
  </si>
  <si>
    <t>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</si>
  <si>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במועד האחרון להגשת הצעות למכרז, היועץ המוצע הינו בעל תואר אקדמי כהגדרתו בסעיף ‎2.5 לעיל.</t>
  </si>
  <si>
    <t>7.2.1</t>
  </si>
  <si>
    <t>7.2.2</t>
  </si>
  <si>
    <t>חוברת הצעה מלאה וחתומה כנדרש בסעיף ‎9 להלן.</t>
  </si>
  <si>
    <t>טופס כתב הצעה, המצורף כחלק ב' למסמכי המכרז כשהוא חתום על-ידי נושא משרה המוסמך לחייב את המציע ומאושר על ידי עו"ד כנדרש.</t>
  </si>
  <si>
    <t xml:space="preserve">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t>
  </si>
  <si>
    <t>8.10</t>
  </si>
  <si>
    <t>8.11</t>
  </si>
  <si>
    <t>8.12</t>
  </si>
  <si>
    <t>8.13</t>
  </si>
  <si>
    <t>8.14</t>
  </si>
  <si>
    <t>8.15</t>
  </si>
  <si>
    <t>8.16</t>
  </si>
  <si>
    <t>8.17</t>
  </si>
  <si>
    <t>8.18</t>
  </si>
  <si>
    <t>8.19</t>
  </si>
  <si>
    <t xml:space="preserve">כל מסמכי המכרז. יש לחתום על כל מסמכי המכרז והחוזה בראשי תיבות בתחתית כל עמוד כהוכחה לקריאת המסמכים והבנתם. </t>
  </si>
  <si>
    <t>מסמך מענה לשאלות הבהרה/מסמך ההבהרות ולצרפו להצעתם כשהוא חתום בראשי תיבות וחותמת בשולי כל עמוד.</t>
  </si>
  <si>
    <t xml:space="preserve">העתק של תעודת התאגדות (לפי העניין וסוג התאגדותו המשפטית של המציע), לצורך הוכחת העמידה בתנאי הסף שבסעיף ‎7.1.1 לעיל. </t>
  </si>
  <si>
    <t>[אם המציע הוא עמותה או חברה לתועלת הציבור (חל"צ) או אגודה עות'מאנית יש לצרף אישור מהרשם הרלוונטי בדבר ניהול תקין לשנת 2024 או בדבר הגשת מסמכים, לפי העניין.]</t>
  </si>
  <si>
    <t>המציע יצרף אישור עו"ד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</si>
  <si>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‎‎7.1.2 לעיל.</t>
  </si>
  <si>
    <t>הצהרות בדבר עמידה בהוראות חוק שיוויון זכויות חתומה ע"י עו"ד (נספח ב'3).</t>
  </si>
  <si>
    <t>תצהיר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</si>
  <si>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</si>
  <si>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הצהרה על שימוש בתוכנות מקוריות חתומה ע"י עו"ד (נספח ב'6).</t>
  </si>
  <si>
    <r>
      <rPr>
        <b/>
        <sz val="11"/>
        <color theme="1"/>
        <rFont val="David"/>
        <family val="2"/>
      </rPr>
      <t>פירוט ניסיון המציע / היועץ מטעם המציע- נספח ב'2:</t>
    </r>
    <r>
      <rPr>
        <sz val="11"/>
        <color theme="1"/>
        <rFont val="David"/>
        <family val="2"/>
      </rPr>
      <t xml:space="preserve"> לצורך קבלת ניקוד במסגרת בחינת האיכות כמפורט בסעיף ‎11.6 להלן,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ב'2 למסמכי המכרז. הניסיון יפורט ברשימה כרונולוגית מלאה של העבודות שבוצעו במהלך שנות הניסיון.</t>
    </r>
  </si>
  <si>
    <r>
      <t xml:space="preserve">נספח הצעת המחיר חתום (נספח ב'7). מובהר כי הצעת המחיר תמולא ותחתם ע"י מורשה החתימה מטעם המציע ותצורף </t>
    </r>
    <r>
      <rPr>
        <u/>
        <sz val="11"/>
        <color theme="1"/>
        <rFont val="David"/>
        <family val="2"/>
      </rPr>
      <t>בנפרד בהתאם להוראות מערכת ההגשה</t>
    </r>
    <r>
      <rPr>
        <sz val="11"/>
        <color theme="1"/>
        <rFont val="David"/>
        <family val="1"/>
        <charset val="177"/>
      </rPr>
      <t>.</t>
    </r>
  </si>
  <si>
    <t>נספח ב'8 למסמכי המכרז – יצורף מסומן ע"י המציע ברובריקות המתאימות, לפי האישורים והנספחים אותם צירף המציע להצעתו.</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</si>
  <si>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</si>
  <si>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רשימת הפרטים בהצעת המציע, שהמציע מעוניין שיהיו חסויים במידה והוא יזכה, על פי האמור בסעיף ‎15 להלן.</t>
  </si>
  <si>
    <t>מסמכים נוספים, לפי שיקול דעתה של ועדת המכרזים</t>
  </si>
  <si>
    <t>ניקוד</t>
  </si>
  <si>
    <t>11.6.1</t>
  </si>
  <si>
    <t>11.6.2</t>
  </si>
  <si>
    <t>11.6.2.1</t>
  </si>
  <si>
    <t>11.6.2.2</t>
  </si>
  <si>
    <t>11.6.3</t>
  </si>
  <si>
    <r>
      <rPr>
        <b/>
        <sz val="12"/>
        <rFont val="David"/>
        <family val="2"/>
      </rPr>
      <t>ניסיון מעשי בתהליכי תמיכה ורכש בגופים ציבוריים  (30%)</t>
    </r>
    <r>
      <rPr>
        <sz val="12"/>
        <rFont val="David"/>
        <family val="2"/>
      </rPr>
      <t>:
עבור כל שנת ניסיון של היועץ המוצע בעבודה עם מבחני תמיכה ורכש בגופים ציבוריים (ייעוץ בעניינם, חוות דעת מקצועיות, וכדומה), יוענקו 5 נקודות לכל שנה ועד למקסימום 30 נק' במצטבר בסעיף זה.</t>
    </r>
  </si>
  <si>
    <t>ריאיון</t>
  </si>
  <si>
    <t>שם המראיין:</t>
  </si>
  <si>
    <t>רא' לשונית ריאיון</t>
  </si>
  <si>
    <t xml:space="preserve">התרשמות מהיכרותו של היועץ המוצע את החברה החרדית והתורנית על  המגוון האנושי והמאפיינים הייחודים להן, הכרות עם גורמי מפתח והצעתו ליצירת דרכי השפעה </t>
  </si>
  <si>
    <t xml:space="preserve">התרשמות נציגי המשרד מניסיונו של היועץ המוצע במתן שירותי ייעוץ עבור החברה החרדית והתורנית ובכללם עולם המחקר והספר התורני – סוגי עבודות שביצע ופרויקטים בהם היה מעורב, מגוון וחשיבות נושאים ותחומים בהם עסק ותוצרים ממשיים שנבעו מעבודותיו </t>
  </si>
  <si>
    <t>התרשמות נציגי המשרד מהבנת היועץ המוצע את השירותים הנדרשים, את עבודת המשרד על יחידותיו ומתפיסת עולמו באשר לקידום מטרות המשרד מול החברה החרדית והתורנית, הצגת חזון ותפיסות חדשניות לרבות למול הצגת תרחישים מקצועיים שיציג המשרד</t>
  </si>
  <si>
    <t xml:space="preserve">התרשמות כללית – יחסי אנוש, תקשורת ורהיטות, בקיאות מקצועית, שירותיות וזמינות </t>
  </si>
  <si>
    <r>
      <rPr>
        <sz val="7"/>
        <color theme="1"/>
        <rFont val="Times New Roman"/>
        <family val="1"/>
      </rPr>
      <t xml:space="preserve">       </t>
    </r>
    <r>
      <rPr>
        <sz val="12"/>
        <color theme="1"/>
        <rFont val="David"/>
        <family val="2"/>
      </rPr>
      <t xml:space="preserve">היועץ המוצע הינו בעל ניסיון מוכח בשנתיים (2) מתוך שש השנים האחרונות מהמועד האחרון להגשת ההצעות במכרז זה בעבודה בתפקיד ניהולי ברשות ציבורית  בהיבטי תרבות ואמנות בחברה החרדית או במתן שירותי ניהול או ייעוץ מקצועי לגופים ציבוריים או רשויות מקומיות - בהיבטי תרבות ואמנות בחברה החרדית, בהיקף משרה מצטבר שלא יפחת מ- 720 שעות בשנה. לצורך הוכחת תנאי הסף על המציע להציג אסמכתאות מתאימות.  </t>
    </r>
  </si>
  <si>
    <r>
      <rPr>
        <b/>
        <sz val="12"/>
        <rFont val="David"/>
        <family val="2"/>
      </rPr>
      <t>התרשמות מניסיון קודם של היועץ המוצע במתן שירותי ייעוץ מקצועי 50% (מתוך 100 נק' איכות)</t>
    </r>
    <r>
      <rPr>
        <sz val="12"/>
        <rFont val="David"/>
        <family val="2"/>
      </rPr>
      <t xml:space="preserve">: ייבחנו עבודות קודמות שביצע היועץ המיועד מטעמו של המציע. הבחינה תהיה על פי פירוט הניסיון של היועץ במתן שירותי ניהול/ ייעוץ מקצועי בנושא החברה החרדית 
</t>
    </r>
  </si>
  <si>
    <r>
      <rPr>
        <b/>
        <sz val="12"/>
        <rFont val="David"/>
        <family val="2"/>
      </rPr>
      <t>הכרות וניסיון מעשי במתן שירותי ייעוץ בתחומי התרבות (20%)</t>
    </r>
    <r>
      <rPr>
        <sz val="12"/>
        <rFont val="David"/>
        <family val="2"/>
      </rPr>
      <t>:
עבור כל שנת ניסיון של היועץ המוצע במתן שירותי ניהול/ייעוץ מקצועי בתחומי התרבות החרדית החל משנת 2010 ועד למועד האחרון להגשת הצעות. עבור כל שנת ניסיון, יוענקו 4 נקודות לכל שנה ועד למקסימום 20 נק' במצטבר בסעיף זה.
שנת ניסיון משמעה שנה בה בוצעו לפחות 720 שעות עבודה.</t>
    </r>
  </si>
  <si>
    <r>
      <rPr>
        <b/>
        <sz val="12"/>
        <rFont val="David"/>
        <family val="2"/>
      </rPr>
      <t>ותק היועץ המוצע במתן שירותי ניהול/ ייעוץ מקצועי לגופים ציבוריים בנושא החברה החרדית</t>
    </r>
    <r>
      <rPr>
        <sz val="12"/>
        <rFont val="David"/>
        <family val="2"/>
      </rPr>
      <t xml:space="preserve">: עבור כל שנת ניסיון (מעבר לשנתיים (2) הנדרשות בתנאי סף ‎7.2.2) של היועץ המוצע במתן שירותי ניהול / ייעוץ מקצועי לרשויות מקומיות או לגופים ציבוריים, כהגדרתם בסעיף ‎2.1 לעיל, בתחומי תרבות ואמנות בחברה החרדית, החל משנת 2013 ועד למועד האחרון להגשת הצעות. עבור כל שנת ניסיון, יוענקו 5 נקודות לכל שנה ועד למקסימום 35 נק' במצטבר בסעיף זה.
שנת ניסיון משמעה שנה בה בוצעו לפחות 720 שעות עבודה.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</si>
</sst>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37"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1"/>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sz val="12"/>
      <color theme="1"/>
      <name val="David"/>
      <family val="2"/>
    </font>
    <font>
      <b/>
      <sz val="16"/>
      <name val="David"/>
      <family val="2"/>
    </font>
    <font>
      <b/>
      <sz val="16"/>
      <color theme="0"/>
      <name val="David"/>
      <family val="2"/>
    </font>
    <font>
      <b/>
      <sz val="12"/>
      <name val="David"/>
      <family val="2"/>
    </font>
    <font>
      <sz val="11"/>
      <color theme="1"/>
      <name val="David"/>
      <family val="1"/>
      <charset val="177"/>
    </font>
    <font>
      <b/>
      <sz val="11"/>
      <color theme="1"/>
      <name val="Arial"/>
      <family val="2"/>
      <scheme val="minor"/>
    </font>
    <font>
      <sz val="11"/>
      <color theme="1"/>
      <name val="Arial"/>
      <family val="2"/>
      <scheme val="minor"/>
    </font>
    <font>
      <b/>
      <sz val="11"/>
      <color theme="0"/>
      <name val="Arial"/>
      <family val="2"/>
      <scheme val="minor"/>
    </font>
    <font>
      <b/>
      <sz val="12"/>
      <color theme="0"/>
      <name val="Arial"/>
      <family val="2"/>
      <scheme val="minor"/>
    </font>
    <font>
      <b/>
      <sz val="12"/>
      <name val="David"/>
      <family val="2"/>
      <charset val="177"/>
    </font>
    <font>
      <b/>
      <sz val="12"/>
      <color theme="1"/>
      <name val="Arial"/>
      <family val="2"/>
      <charset val="177"/>
      <scheme val="minor"/>
    </font>
    <font>
      <b/>
      <sz val="13"/>
      <name val="David"/>
      <family val="2"/>
      <charset val="177"/>
    </font>
    <font>
      <b/>
      <sz val="16"/>
      <color theme="1"/>
      <name val="David"/>
      <family val="2"/>
    </font>
    <font>
      <sz val="16"/>
      <color theme="1"/>
      <name val="Arial"/>
      <family val="2"/>
      <charset val="177"/>
      <scheme val="minor"/>
    </font>
    <font>
      <sz val="16"/>
      <color theme="1"/>
      <name val="David"/>
      <family val="2"/>
    </font>
    <font>
      <b/>
      <sz val="12"/>
      <color theme="1"/>
      <name val="David"/>
      <family val="2"/>
    </font>
    <font>
      <b/>
      <sz val="11"/>
      <color theme="1"/>
      <name val="David"/>
      <family val="2"/>
    </font>
    <font>
      <sz val="13"/>
      <color theme="1"/>
      <name val="David"/>
      <family val="2"/>
    </font>
    <font>
      <b/>
      <sz val="18"/>
      <color theme="1"/>
      <name val="David"/>
      <family val="2"/>
    </font>
    <font>
      <sz val="11"/>
      <color theme="1"/>
      <name val="David"/>
      <family val="2"/>
    </font>
    <font>
      <b/>
      <sz val="18"/>
      <name val="David"/>
      <family val="2"/>
    </font>
    <font>
      <sz val="18"/>
      <color theme="1"/>
      <name val="Arial"/>
      <family val="2"/>
      <charset val="177"/>
      <scheme val="minor"/>
    </font>
    <font>
      <sz val="14"/>
      <color theme="1"/>
      <name val="Arial"/>
      <family val="2"/>
      <charset val="177"/>
      <scheme val="minor"/>
    </font>
    <font>
      <sz val="8"/>
      <name val="Arial"/>
      <family val="2"/>
      <charset val="177"/>
      <scheme val="minor"/>
    </font>
    <font>
      <u/>
      <sz val="11"/>
      <color theme="1"/>
      <name val="David"/>
      <family val="2"/>
    </font>
    <font>
      <b/>
      <sz val="13"/>
      <color theme="1"/>
      <name val="David"/>
      <family val="2"/>
    </font>
    <font>
      <sz val="12"/>
      <name val="David"/>
      <family val="2"/>
    </font>
    <font>
      <sz val="7"/>
      <color theme="1"/>
      <name val="Times New Roman"/>
      <family val="1"/>
    </font>
    <font>
      <sz val="13"/>
      <color theme="1"/>
      <name val="David"/>
      <family val="1"/>
      <charset val="177"/>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4" tint="0.39997558519241921"/>
        <bgColor indexed="64"/>
      </patternFill>
    </fill>
    <fill>
      <patternFill patternType="solid">
        <fgColor theme="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4" tint="0.399945066682943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s>
  <borders count="6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9" fontId="5" fillId="0" borderId="0" applyFont="0" applyFill="0" applyBorder="0" applyAlignment="0" applyProtection="0"/>
    <xf numFmtId="0" fontId="7" fillId="0" borderId="0" applyNumberFormat="0" applyFill="0" applyBorder="0" applyAlignment="0" applyProtection="0"/>
  </cellStyleXfs>
  <cellXfs count="193">
    <xf numFmtId="0" fontId="0" fillId="0" borderId="0" xfId="0"/>
    <xf numFmtId="0" fontId="1" fillId="0" borderId="0" xfId="0" applyFont="1" applyProtection="1">
      <protection hidden="1"/>
    </xf>
    <xf numFmtId="0" fontId="1" fillId="0" borderId="0" xfId="0" applyFont="1" applyAlignment="1" applyProtection="1">
      <alignment readingOrder="2"/>
      <protection hidden="1"/>
    </xf>
    <xf numFmtId="0" fontId="1" fillId="3" borderId="0" xfId="0" applyFont="1" applyFill="1" applyProtection="1">
      <protection hidden="1"/>
    </xf>
    <xf numFmtId="0" fontId="8" fillId="0" borderId="0" xfId="0" applyFont="1"/>
    <xf numFmtId="9" fontId="8" fillId="0" borderId="0" xfId="0" applyNumberFormat="1" applyFont="1"/>
    <xf numFmtId="1" fontId="10" fillId="10" borderId="22" xfId="1" applyNumberFormat="1" applyFont="1" applyFill="1" applyBorder="1" applyAlignment="1" applyProtection="1">
      <alignment horizontal="center" vertical="center" wrapText="1" readingOrder="2"/>
      <protection hidden="1"/>
    </xf>
    <xf numFmtId="0" fontId="4" fillId="12" borderId="26" xfId="0" applyFont="1" applyFill="1" applyBorder="1" applyAlignment="1">
      <alignment horizontal="center" vertical="center" wrapText="1"/>
    </xf>
    <xf numFmtId="2" fontId="14" fillId="13" borderId="11" xfId="0" applyNumberFormat="1" applyFont="1" applyFill="1" applyBorder="1" applyAlignment="1">
      <alignment horizontal="center" vertical="center"/>
    </xf>
    <xf numFmtId="2" fontId="15" fillId="11" borderId="11" xfId="0" applyNumberFormat="1" applyFont="1" applyFill="1" applyBorder="1" applyAlignment="1">
      <alignment horizontal="center" vertical="center"/>
    </xf>
    <xf numFmtId="1" fontId="18" fillId="17" borderId="25" xfId="1" applyNumberFormat="1" applyFont="1" applyFill="1" applyBorder="1" applyAlignment="1">
      <alignment horizontal="center" vertical="center"/>
    </xf>
    <xf numFmtId="0" fontId="11" fillId="7" borderId="12" xfId="0" applyFont="1" applyFill="1" applyBorder="1" applyAlignment="1" applyProtection="1">
      <alignment horizontal="center" vertical="center" wrapText="1" readingOrder="2"/>
      <protection hidden="1"/>
    </xf>
    <xf numFmtId="0" fontId="11" fillId="7" borderId="7" xfId="0" applyFont="1" applyFill="1" applyBorder="1" applyAlignment="1" applyProtection="1">
      <alignment horizontal="center" vertical="center" wrapText="1" readingOrder="2"/>
      <protection hidden="1"/>
    </xf>
    <xf numFmtId="0" fontId="11" fillId="8" borderId="36" xfId="0" applyFont="1" applyFill="1" applyBorder="1" applyAlignment="1" applyProtection="1">
      <alignment horizontal="center" vertical="center" wrapText="1" readingOrder="2"/>
      <protection hidden="1"/>
    </xf>
    <xf numFmtId="0" fontId="21" fillId="0" borderId="0" xfId="0" applyFont="1"/>
    <xf numFmtId="0" fontId="20" fillId="4" borderId="9"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20" borderId="12" xfId="0" applyFont="1" applyFill="1" applyBorder="1" applyAlignment="1">
      <alignment horizontal="center" vertical="center" wrapText="1"/>
    </xf>
    <xf numFmtId="0" fontId="23" fillId="7" borderId="21" xfId="0" applyFont="1" applyFill="1" applyBorder="1" applyAlignment="1">
      <alignment horizontal="center" vertical="center" wrapText="1"/>
    </xf>
    <xf numFmtId="0" fontId="8" fillId="0" borderId="12" xfId="0" applyFont="1" applyBorder="1" applyAlignment="1">
      <alignment horizontal="center" vertical="center" wrapText="1"/>
    </xf>
    <xf numFmtId="0" fontId="11" fillId="8" borderId="12" xfId="0" applyFont="1" applyFill="1" applyBorder="1" applyAlignment="1" applyProtection="1">
      <alignment horizontal="center" vertical="center" wrapText="1" readingOrder="2"/>
      <protection hidden="1"/>
    </xf>
    <xf numFmtId="0" fontId="11" fillId="7" borderId="24" xfId="0" applyFont="1" applyFill="1" applyBorder="1" applyAlignment="1" applyProtection="1">
      <alignment horizontal="center" vertical="center" wrapText="1" readingOrder="2"/>
      <protection hidden="1"/>
    </xf>
    <xf numFmtId="0" fontId="11" fillId="8" borderId="41" xfId="0" applyFont="1" applyFill="1" applyBorder="1" applyAlignment="1" applyProtection="1">
      <alignment horizontal="center" vertical="center" wrapText="1" readingOrder="2"/>
      <protection hidden="1"/>
    </xf>
    <xf numFmtId="0" fontId="11" fillId="8" borderId="34" xfId="0" applyFont="1" applyFill="1" applyBorder="1" applyAlignment="1" applyProtection="1">
      <alignment horizontal="center" vertical="center" wrapText="1" readingOrder="2"/>
      <protection hidden="1"/>
    </xf>
    <xf numFmtId="0" fontId="1" fillId="24" borderId="0" xfId="0" applyFont="1" applyFill="1" applyProtection="1">
      <protection hidden="1"/>
    </xf>
    <xf numFmtId="0" fontId="1" fillId="15" borderId="0" xfId="0" applyFont="1" applyFill="1" applyProtection="1">
      <protection hidden="1"/>
    </xf>
    <xf numFmtId="0" fontId="1" fillId="6" borderId="0" xfId="0" applyFont="1" applyFill="1" applyProtection="1">
      <protection hidden="1"/>
    </xf>
    <xf numFmtId="0" fontId="29" fillId="0" borderId="0" xfId="0" applyFont="1"/>
    <xf numFmtId="0" fontId="8" fillId="0" borderId="13" xfId="0" applyFont="1" applyBorder="1" applyAlignment="1">
      <alignment horizontal="center" vertical="center" wrapText="1"/>
    </xf>
    <xf numFmtId="2" fontId="10" fillId="10" borderId="22" xfId="1" applyNumberFormat="1" applyFont="1" applyFill="1" applyBorder="1" applyAlignment="1" applyProtection="1">
      <alignment horizontal="center" vertical="center" wrapText="1" readingOrder="2"/>
      <protection hidden="1"/>
    </xf>
    <xf numFmtId="165" fontId="30" fillId="0" borderId="0" xfId="0" applyNumberFormat="1" applyFont="1"/>
    <xf numFmtId="2" fontId="22" fillId="3" borderId="12" xfId="1" applyNumberFormat="1" applyFont="1" applyFill="1" applyBorder="1" applyAlignment="1" applyProtection="1">
      <alignment horizontal="center" vertical="center" wrapText="1"/>
      <protection locked="0"/>
    </xf>
    <xf numFmtId="9" fontId="0" fillId="0" borderId="0" xfId="1" applyFont="1"/>
    <xf numFmtId="0" fontId="23" fillId="7" borderId="9" xfId="0" applyFont="1" applyFill="1" applyBorder="1" applyAlignment="1">
      <alignment horizontal="center" vertical="center" wrapText="1"/>
    </xf>
    <xf numFmtId="0" fontId="1" fillId="3" borderId="28" xfId="0" applyFont="1" applyFill="1" applyBorder="1" applyProtection="1">
      <protection hidden="1"/>
    </xf>
    <xf numFmtId="0" fontId="1" fillId="6" borderId="14" xfId="0" applyFont="1" applyFill="1" applyBorder="1" applyProtection="1">
      <protection hidden="1"/>
    </xf>
    <xf numFmtId="0" fontId="1" fillId="3" borderId="14" xfId="0" applyFont="1" applyFill="1" applyBorder="1" applyProtection="1">
      <protection hidden="1"/>
    </xf>
    <xf numFmtId="0" fontId="3" fillId="15" borderId="48" xfId="0" applyFont="1" applyFill="1" applyBorder="1" applyAlignment="1" applyProtection="1">
      <alignment horizontal="center" vertical="center" wrapText="1"/>
      <protection hidden="1"/>
    </xf>
    <xf numFmtId="0" fontId="3" fillId="15" borderId="49" xfId="0" applyFont="1" applyFill="1" applyBorder="1" applyAlignment="1" applyProtection="1">
      <alignment horizontal="center" vertical="center" wrapText="1"/>
      <protection hidden="1"/>
    </xf>
    <xf numFmtId="0" fontId="4" fillId="5" borderId="51" xfId="0" applyFont="1" applyFill="1" applyBorder="1" applyAlignment="1" applyProtection="1">
      <alignment horizontal="center" vertical="center" wrapText="1"/>
      <protection hidden="1"/>
    </xf>
    <xf numFmtId="0" fontId="1" fillId="4" borderId="49" xfId="0" applyFont="1" applyFill="1" applyBorder="1" applyAlignment="1" applyProtection="1">
      <alignment horizontal="right" vertical="center" wrapText="1" readingOrder="2"/>
      <protection hidden="1"/>
    </xf>
    <xf numFmtId="0" fontId="3" fillId="6" borderId="50" xfId="0" applyFont="1" applyFill="1" applyBorder="1" applyAlignment="1" applyProtection="1">
      <alignment horizontal="center" vertical="center" wrapText="1"/>
      <protection hidden="1"/>
    </xf>
    <xf numFmtId="0" fontId="3" fillId="19" borderId="48" xfId="0" applyFont="1" applyFill="1" applyBorder="1" applyAlignment="1" applyProtection="1">
      <alignment horizontal="right" vertical="center" wrapText="1"/>
      <protection hidden="1"/>
    </xf>
    <xf numFmtId="0" fontId="3" fillId="24" borderId="48" xfId="0" applyFont="1" applyFill="1" applyBorder="1" applyAlignment="1" applyProtection="1">
      <alignment horizontal="center" vertical="center" wrapText="1" readingOrder="2"/>
      <protection hidden="1"/>
    </xf>
    <xf numFmtId="0" fontId="12" fillId="2" borderId="49" xfId="0" applyFont="1" applyFill="1" applyBorder="1" applyAlignment="1" applyProtection="1">
      <alignment horizontal="right" vertical="center" wrapText="1" readingOrder="2"/>
      <protection hidden="1"/>
    </xf>
    <xf numFmtId="0" fontId="27" fillId="2" borderId="49" xfId="0" applyFont="1" applyFill="1" applyBorder="1" applyAlignment="1" applyProtection="1">
      <alignment horizontal="right" vertical="center" wrapText="1" readingOrder="2"/>
      <protection hidden="1"/>
    </xf>
    <xf numFmtId="0" fontId="24" fillId="2" borderId="50" xfId="0" applyFont="1" applyFill="1" applyBorder="1" applyAlignment="1" applyProtection="1">
      <alignment horizontal="right" vertical="center" wrapText="1" readingOrder="2"/>
      <protection hidden="1"/>
    </xf>
    <xf numFmtId="0" fontId="4" fillId="16" borderId="49" xfId="0" applyFont="1" applyFill="1" applyBorder="1" applyAlignment="1" applyProtection="1">
      <alignment horizontal="center" vertical="center" wrapText="1"/>
      <protection locked="0"/>
    </xf>
    <xf numFmtId="0" fontId="3" fillId="9" borderId="49" xfId="0" applyFont="1" applyFill="1" applyBorder="1" applyAlignment="1" applyProtection="1">
      <alignment horizontal="center" vertical="center" wrapText="1"/>
      <protection hidden="1"/>
    </xf>
    <xf numFmtId="0" fontId="3" fillId="9" borderId="48" xfId="0" applyFont="1" applyFill="1" applyBorder="1" applyAlignment="1" applyProtection="1">
      <alignment horizontal="center" vertical="center" wrapText="1"/>
      <protection hidden="1"/>
    </xf>
    <xf numFmtId="0" fontId="3" fillId="9" borderId="50" xfId="0" applyFont="1" applyFill="1" applyBorder="1" applyAlignment="1" applyProtection="1">
      <alignment horizontal="center" vertical="center" wrapText="1"/>
      <protection hidden="1"/>
    </xf>
    <xf numFmtId="0" fontId="3" fillId="24" borderId="48" xfId="0" applyFont="1" applyFill="1" applyBorder="1" applyAlignment="1" applyProtection="1">
      <alignment horizontal="center" vertical="center" wrapText="1"/>
      <protection hidden="1"/>
    </xf>
    <xf numFmtId="0" fontId="33" fillId="9" borderId="50" xfId="0" applyFont="1" applyFill="1" applyBorder="1" applyAlignment="1" applyProtection="1">
      <alignment horizontal="center" vertical="center" wrapText="1"/>
      <protection hidden="1"/>
    </xf>
    <xf numFmtId="0" fontId="3" fillId="9" borderId="1" xfId="0" applyFont="1" applyFill="1" applyBorder="1" applyAlignment="1" applyProtection="1">
      <alignment horizontal="center" vertical="center" wrapText="1"/>
      <protection hidden="1"/>
    </xf>
    <xf numFmtId="0" fontId="25" fillId="9" borderId="49" xfId="0" applyFont="1" applyFill="1" applyBorder="1" applyAlignment="1" applyProtection="1">
      <alignment horizontal="center" vertical="center" wrapText="1"/>
      <protection hidden="1"/>
    </xf>
    <xf numFmtId="0" fontId="2" fillId="5" borderId="4"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readingOrder="2"/>
      <protection hidden="1"/>
    </xf>
    <xf numFmtId="0" fontId="4" fillId="5" borderId="51" xfId="0" applyFont="1" applyFill="1" applyBorder="1" applyAlignment="1" applyProtection="1">
      <alignment horizontal="center" vertical="center" readingOrder="2"/>
      <protection hidden="1"/>
    </xf>
    <xf numFmtId="0" fontId="4" fillId="5" borderId="48" xfId="0" applyFont="1" applyFill="1" applyBorder="1" applyAlignment="1" applyProtection="1">
      <alignment horizontal="center" vertical="center" wrapText="1"/>
      <protection hidden="1"/>
    </xf>
    <xf numFmtId="0" fontId="4" fillId="16" borderId="48" xfId="0" applyFont="1" applyFill="1" applyBorder="1" applyAlignment="1" applyProtection="1">
      <alignment horizontal="center" vertical="center" wrapText="1"/>
      <protection locked="0"/>
    </xf>
    <xf numFmtId="0" fontId="4" fillId="5" borderId="50" xfId="0" applyFont="1" applyFill="1" applyBorder="1" applyAlignment="1" applyProtection="1">
      <alignment horizontal="center" vertical="center" wrapText="1"/>
      <protection hidden="1"/>
    </xf>
    <xf numFmtId="0" fontId="7" fillId="16" borderId="50" xfId="2" applyFill="1" applyBorder="1" applyAlignment="1" applyProtection="1">
      <alignment horizontal="center" vertical="center" wrapText="1"/>
      <protection locked="0"/>
    </xf>
    <xf numFmtId="0" fontId="11" fillId="7" borderId="12" xfId="0" applyFont="1" applyFill="1" applyBorder="1" applyAlignment="1" applyProtection="1">
      <alignment vertical="center" wrapText="1" readingOrder="2"/>
      <protection hidden="1"/>
    </xf>
    <xf numFmtId="0" fontId="34" fillId="7" borderId="7" xfId="0" applyFont="1" applyFill="1" applyBorder="1" applyAlignment="1" applyProtection="1">
      <alignment horizontal="right" vertical="top" wrapText="1" readingOrder="2"/>
      <protection hidden="1"/>
    </xf>
    <xf numFmtId="0" fontId="34" fillId="7" borderId="7" xfId="0" applyFont="1" applyFill="1" applyBorder="1" applyAlignment="1" applyProtection="1">
      <alignment horizontal="center" vertical="center" wrapText="1" readingOrder="2"/>
      <protection hidden="1"/>
    </xf>
    <xf numFmtId="0" fontId="23" fillId="7" borderId="12" xfId="0" applyFont="1" applyFill="1" applyBorder="1" applyAlignment="1">
      <alignment horizontal="center" vertical="center" wrapText="1"/>
    </xf>
    <xf numFmtId="0" fontId="23" fillId="8" borderId="12" xfId="0" applyFont="1" applyFill="1" applyBorder="1" applyAlignment="1" applyProtection="1">
      <alignment horizontal="center" vertical="center" wrapText="1"/>
      <protection hidden="1"/>
    </xf>
    <xf numFmtId="1" fontId="11" fillId="2" borderId="12" xfId="1" applyNumberFormat="1" applyFont="1" applyFill="1" applyBorder="1" applyAlignment="1" applyProtection="1">
      <alignment horizontal="center" vertical="center" wrapText="1" readingOrder="2"/>
      <protection hidden="1"/>
    </xf>
    <xf numFmtId="0" fontId="23" fillId="8" borderId="13" xfId="0" applyFont="1" applyFill="1" applyBorder="1" applyAlignment="1" applyProtection="1">
      <alignment horizontal="center" vertical="center" wrapText="1"/>
      <protection hidden="1"/>
    </xf>
    <xf numFmtId="0" fontId="28" fillId="7" borderId="47" xfId="0" applyFont="1" applyFill="1" applyBorder="1" applyAlignment="1" applyProtection="1">
      <alignment horizontal="center" vertical="center" wrapText="1" readingOrder="2"/>
      <protection hidden="1"/>
    </xf>
    <xf numFmtId="164" fontId="26" fillId="21" borderId="44" xfId="0" applyNumberFormat="1" applyFont="1" applyFill="1" applyBorder="1" applyAlignment="1">
      <alignment horizontal="center" vertical="center"/>
    </xf>
    <xf numFmtId="1" fontId="28" fillId="22" borderId="44" xfId="1" applyNumberFormat="1" applyFont="1" applyFill="1" applyBorder="1" applyAlignment="1" applyProtection="1">
      <alignment horizontal="center" vertical="center" wrapText="1" readingOrder="2"/>
      <protection hidden="1"/>
    </xf>
    <xf numFmtId="2" fontId="14" fillId="13" borderId="12" xfId="0" applyNumberFormat="1" applyFont="1" applyFill="1" applyBorder="1" applyAlignment="1">
      <alignment horizontal="center" vertical="center"/>
    </xf>
    <xf numFmtId="2" fontId="15" fillId="11" borderId="12" xfId="0" applyNumberFormat="1" applyFont="1" applyFill="1" applyBorder="1" applyAlignment="1">
      <alignment horizontal="center" vertical="center"/>
    </xf>
    <xf numFmtId="2" fontId="14" fillId="13" borderId="13" xfId="0" applyNumberFormat="1" applyFont="1" applyFill="1" applyBorder="1" applyAlignment="1">
      <alignment horizontal="center" vertical="center"/>
    </xf>
    <xf numFmtId="2" fontId="15" fillId="11" borderId="13" xfId="0" applyNumberFormat="1" applyFont="1" applyFill="1" applyBorder="1" applyAlignment="1">
      <alignment horizontal="center" vertical="center"/>
    </xf>
    <xf numFmtId="2" fontId="16" fillId="11" borderId="44" xfId="0" applyNumberFormat="1" applyFont="1" applyFill="1" applyBorder="1" applyAlignment="1">
      <alignment horizontal="center" vertical="center"/>
    </xf>
    <xf numFmtId="2" fontId="16" fillId="11" borderId="45" xfId="0" applyNumberFormat="1"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31" xfId="0" applyFont="1" applyFill="1" applyBorder="1" applyAlignment="1">
      <alignment horizontal="center" vertical="center" wrapText="1"/>
    </xf>
    <xf numFmtId="0" fontId="13" fillId="12" borderId="53" xfId="0" applyFont="1" applyFill="1" applyBorder="1" applyAlignment="1">
      <alignment horizontal="center" vertical="center" wrapText="1"/>
    </xf>
    <xf numFmtId="0" fontId="13" fillId="12" borderId="54" xfId="0" applyFont="1" applyFill="1" applyBorder="1" applyAlignment="1">
      <alignment horizontal="center" vertical="center" wrapText="1"/>
    </xf>
    <xf numFmtId="0" fontId="13" fillId="12" borderId="27" xfId="0" applyFont="1" applyFill="1" applyBorder="1" applyAlignment="1">
      <alignment horizontal="center" vertical="center" wrapText="1"/>
    </xf>
    <xf numFmtId="2" fontId="16" fillId="11" borderId="55" xfId="0" applyNumberFormat="1" applyFont="1" applyFill="1" applyBorder="1" applyAlignment="1">
      <alignment horizontal="center" vertical="center"/>
    </xf>
    <xf numFmtId="0" fontId="13" fillId="12" borderId="48" xfId="0" applyFont="1" applyFill="1" applyBorder="1" applyAlignment="1">
      <alignment horizontal="center"/>
    </xf>
    <xf numFmtId="0" fontId="14" fillId="13" borderId="49" xfId="0" applyFont="1" applyFill="1" applyBorder="1" applyAlignment="1">
      <alignment horizontal="center" vertical="center"/>
    </xf>
    <xf numFmtId="0" fontId="15" fillId="11" borderId="50" xfId="0" applyFont="1" applyFill="1" applyBorder="1" applyAlignment="1">
      <alignment horizontal="center" vertical="center"/>
    </xf>
    <xf numFmtId="9" fontId="0" fillId="13" borderId="49" xfId="0" applyNumberFormat="1" applyFill="1" applyBorder="1" applyAlignment="1">
      <alignment horizontal="center" vertical="center"/>
    </xf>
    <xf numFmtId="9" fontId="15" fillId="11" borderId="50" xfId="0" applyNumberFormat="1" applyFont="1" applyFill="1" applyBorder="1" applyAlignment="1">
      <alignment horizontal="center" vertical="center"/>
    </xf>
    <xf numFmtId="0" fontId="23" fillId="7" borderId="3" xfId="0" applyFont="1" applyFill="1" applyBorder="1" applyAlignment="1">
      <alignment horizontal="center" vertical="center" wrapText="1"/>
    </xf>
    <xf numFmtId="2" fontId="23" fillId="7" borderId="3" xfId="0" applyNumberFormat="1" applyFont="1" applyFill="1" applyBorder="1" applyAlignment="1">
      <alignment horizontal="center" vertical="center" wrapText="1"/>
    </xf>
    <xf numFmtId="0" fontId="23" fillId="7" borderId="52" xfId="0" applyFont="1" applyFill="1" applyBorder="1" applyAlignment="1">
      <alignment horizontal="center" vertical="center" wrapText="1"/>
    </xf>
    <xf numFmtId="2" fontId="23" fillId="7" borderId="42" xfId="0" applyNumberFormat="1" applyFont="1" applyFill="1" applyBorder="1" applyAlignment="1">
      <alignment horizontal="center" vertical="center" wrapText="1"/>
    </xf>
    <xf numFmtId="0" fontId="11" fillId="8" borderId="58" xfId="0" applyFont="1" applyFill="1" applyBorder="1" applyAlignment="1" applyProtection="1">
      <alignment horizontal="center" vertical="center" wrapText="1" readingOrder="2"/>
      <protection hidden="1"/>
    </xf>
    <xf numFmtId="0" fontId="11" fillId="8" borderId="13" xfId="0" applyFont="1" applyFill="1" applyBorder="1" applyAlignment="1" applyProtection="1">
      <alignment horizontal="center" vertical="center" wrapText="1" readingOrder="2"/>
      <protection hidden="1"/>
    </xf>
    <xf numFmtId="0" fontId="8" fillId="0" borderId="17" xfId="0" applyFont="1" applyBorder="1"/>
    <xf numFmtId="2" fontId="10" fillId="10" borderId="1" xfId="1" applyNumberFormat="1" applyFont="1" applyFill="1" applyBorder="1" applyAlignment="1" applyProtection="1">
      <alignment horizontal="center" vertical="center" wrapText="1" readingOrder="2"/>
      <protection hidden="1"/>
    </xf>
    <xf numFmtId="0" fontId="8" fillId="0" borderId="22" xfId="0" applyFont="1" applyBorder="1"/>
    <xf numFmtId="1" fontId="18" fillId="18" borderId="61" xfId="1" applyNumberFormat="1" applyFont="1" applyFill="1" applyBorder="1" applyAlignment="1">
      <alignment horizontal="center" vertical="center"/>
    </xf>
    <xf numFmtId="0" fontId="36" fillId="19" borderId="48" xfId="0" applyFont="1" applyFill="1" applyBorder="1" applyAlignment="1" applyProtection="1">
      <alignment horizontal="right" vertical="center" wrapText="1"/>
      <protection hidden="1"/>
    </xf>
    <xf numFmtId="49" fontId="3" fillId="9" borderId="6" xfId="0" applyNumberFormat="1" applyFont="1" applyFill="1" applyBorder="1" applyAlignment="1" applyProtection="1">
      <alignment horizontal="center" vertical="center"/>
      <protection hidden="1"/>
    </xf>
    <xf numFmtId="49" fontId="3" fillId="9" borderId="19" xfId="0" applyNumberFormat="1" applyFont="1" applyFill="1" applyBorder="1" applyAlignment="1" applyProtection="1">
      <alignment horizontal="center" vertical="center"/>
      <protection hidden="1"/>
    </xf>
    <xf numFmtId="49" fontId="3" fillId="9" borderId="8" xfId="0" applyNumberFormat="1" applyFont="1" applyFill="1" applyBorder="1" applyAlignment="1" applyProtection="1">
      <alignment horizontal="center" vertical="center"/>
      <protection hidden="1"/>
    </xf>
    <xf numFmtId="49" fontId="3" fillId="9" borderId="9" xfId="0" applyNumberFormat="1" applyFont="1" applyFill="1" applyBorder="1" applyAlignment="1" applyProtection="1">
      <alignment horizontal="center" vertical="center"/>
      <protection hidden="1"/>
    </xf>
    <xf numFmtId="49" fontId="3" fillId="9" borderId="12" xfId="0" applyNumberFormat="1" applyFont="1" applyFill="1" applyBorder="1" applyAlignment="1" applyProtection="1">
      <alignment horizontal="center" vertical="center"/>
      <protection hidden="1"/>
    </xf>
    <xf numFmtId="49" fontId="3" fillId="9" borderId="13" xfId="0" applyNumberFormat="1" applyFont="1" applyFill="1" applyBorder="1" applyAlignment="1" applyProtection="1">
      <alignment horizontal="center" vertical="center"/>
      <protection hidden="1"/>
    </xf>
    <xf numFmtId="0" fontId="6" fillId="14" borderId="5" xfId="0" applyFont="1" applyFill="1" applyBorder="1" applyAlignment="1" applyProtection="1">
      <alignment horizontal="center" vertical="center"/>
      <protection hidden="1"/>
    </xf>
    <xf numFmtId="0" fontId="6" fillId="14" borderId="18" xfId="0" applyFont="1" applyFill="1" applyBorder="1" applyAlignment="1" applyProtection="1">
      <alignment horizontal="center" vertical="center"/>
      <protection hidden="1"/>
    </xf>
    <xf numFmtId="0" fontId="6" fillId="14" borderId="37" xfId="0" applyFont="1" applyFill="1" applyBorder="1" applyAlignment="1" applyProtection="1">
      <alignment horizontal="center" vertical="center"/>
      <protection hidden="1"/>
    </xf>
    <xf numFmtId="0" fontId="13" fillId="9" borderId="3" xfId="0" applyFont="1" applyFill="1" applyBorder="1" applyAlignment="1">
      <alignment horizontal="center"/>
    </xf>
    <xf numFmtId="0" fontId="13" fillId="9" borderId="2" xfId="0" applyFont="1" applyFill="1" applyBorder="1" applyAlignment="1">
      <alignment horizontal="center"/>
    </xf>
    <xf numFmtId="0" fontId="13" fillId="9" borderId="1" xfId="0" applyFont="1" applyFill="1" applyBorder="1" applyAlignment="1">
      <alignment horizontal="center"/>
    </xf>
    <xf numFmtId="49" fontId="3" fillId="9" borderId="47" xfId="0" applyNumberFormat="1" applyFont="1" applyFill="1" applyBorder="1" applyAlignment="1" applyProtection="1">
      <alignment horizontal="center" vertical="center"/>
      <protection hidden="1"/>
    </xf>
    <xf numFmtId="49" fontId="3" fillId="9" borderId="44" xfId="0" applyNumberFormat="1" applyFont="1" applyFill="1" applyBorder="1" applyAlignment="1" applyProtection="1">
      <alignment horizontal="center" vertical="center"/>
      <protection hidden="1"/>
    </xf>
    <xf numFmtId="49" fontId="3" fillId="9" borderId="45" xfId="0" applyNumberFormat="1" applyFont="1" applyFill="1" applyBorder="1" applyAlignment="1" applyProtection="1">
      <alignment horizontal="center" vertical="center"/>
      <protection hidden="1"/>
    </xf>
    <xf numFmtId="0" fontId="4" fillId="5" borderId="48" xfId="0" applyFont="1" applyFill="1" applyBorder="1" applyAlignment="1" applyProtection="1">
      <alignment horizontal="center" vertical="center" readingOrder="2"/>
      <protection hidden="1"/>
    </xf>
    <xf numFmtId="0" fontId="4" fillId="5" borderId="50" xfId="0" applyFont="1" applyFill="1" applyBorder="1" applyAlignment="1" applyProtection="1">
      <alignment horizontal="center" vertical="center" readingOrder="2"/>
      <protection hidden="1"/>
    </xf>
    <xf numFmtId="49" fontId="2" fillId="4" borderId="9" xfId="0" applyNumberFormat="1" applyFont="1" applyFill="1" applyBorder="1" applyAlignment="1" applyProtection="1">
      <alignment horizontal="center" vertical="center" readingOrder="2"/>
      <protection hidden="1"/>
    </xf>
    <xf numFmtId="49" fontId="2" fillId="4" borderId="12" xfId="0" applyNumberFormat="1" applyFont="1" applyFill="1" applyBorder="1" applyAlignment="1" applyProtection="1">
      <alignment horizontal="center" vertical="center" readingOrder="2"/>
      <protection hidden="1"/>
    </xf>
    <xf numFmtId="49" fontId="2" fillId="4" borderId="13" xfId="0" applyNumberFormat="1" applyFont="1" applyFill="1" applyBorder="1" applyAlignment="1" applyProtection="1">
      <alignment horizontal="center" vertical="center" readingOrder="2"/>
      <protection hidden="1"/>
    </xf>
    <xf numFmtId="0" fontId="2" fillId="5" borderId="3"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5" borderId="32" xfId="0" applyFont="1" applyFill="1" applyBorder="1" applyAlignment="1" applyProtection="1">
      <alignment horizontal="center" vertical="center" wrapText="1"/>
      <protection hidden="1"/>
    </xf>
    <xf numFmtId="0" fontId="2" fillId="5" borderId="28" xfId="0" applyFont="1" applyFill="1" applyBorder="1" applyAlignment="1" applyProtection="1">
      <alignment horizontal="center" vertical="center" wrapText="1"/>
      <protection hidden="1"/>
    </xf>
    <xf numFmtId="0" fontId="2" fillId="5" borderId="30" xfId="0" applyFont="1" applyFill="1" applyBorder="1" applyAlignment="1" applyProtection="1">
      <alignment horizontal="center" vertical="center" wrapText="1"/>
      <protection hidden="1"/>
    </xf>
    <xf numFmtId="0" fontId="2" fillId="5" borderId="17" xfId="0" applyFont="1" applyFill="1" applyBorder="1" applyAlignment="1" applyProtection="1">
      <alignment horizontal="center" vertical="center" wrapText="1"/>
      <protection hidden="1"/>
    </xf>
    <xf numFmtId="0" fontId="2" fillId="5" borderId="0" xfId="0" applyFont="1" applyFill="1" applyAlignment="1" applyProtection="1">
      <alignment horizontal="center" vertical="center" wrapText="1"/>
      <protection hidden="1"/>
    </xf>
    <xf numFmtId="0" fontId="2" fillId="5" borderId="29" xfId="0" applyFont="1" applyFill="1" applyBorder="1" applyAlignment="1" applyProtection="1">
      <alignment horizontal="center" vertical="center" wrapText="1"/>
      <protection hidden="1"/>
    </xf>
    <xf numFmtId="49" fontId="19" fillId="15" borderId="46" xfId="0" applyNumberFormat="1" applyFont="1" applyFill="1" applyBorder="1" applyAlignment="1" applyProtection="1">
      <alignment horizontal="center" vertical="center" wrapText="1"/>
      <protection hidden="1"/>
    </xf>
    <xf numFmtId="49" fontId="19" fillId="15" borderId="43" xfId="0" applyNumberFormat="1" applyFont="1" applyFill="1" applyBorder="1" applyAlignment="1" applyProtection="1">
      <alignment horizontal="center" vertical="center" wrapText="1"/>
      <protection hidden="1"/>
    </xf>
    <xf numFmtId="49" fontId="19" fillId="15" borderId="10" xfId="0" applyNumberFormat="1" applyFont="1" applyFill="1" applyBorder="1" applyAlignment="1" applyProtection="1">
      <alignment horizontal="center" vertical="center" wrapText="1"/>
      <protection hidden="1"/>
    </xf>
    <xf numFmtId="0" fontId="3" fillId="15" borderId="48" xfId="0" applyFont="1" applyFill="1" applyBorder="1" applyAlignment="1" applyProtection="1">
      <alignment horizontal="center" vertical="center" wrapText="1"/>
      <protection hidden="1"/>
    </xf>
    <xf numFmtId="0" fontId="3" fillId="15" borderId="49" xfId="0" applyFont="1" applyFill="1" applyBorder="1" applyAlignment="1" applyProtection="1">
      <alignment horizontal="center" vertical="center" wrapText="1"/>
      <protection hidden="1"/>
    </xf>
    <xf numFmtId="0" fontId="3" fillId="15" borderId="50" xfId="0" applyFont="1" applyFill="1" applyBorder="1" applyAlignment="1" applyProtection="1">
      <alignment horizontal="center" vertical="center" wrapText="1"/>
      <protection hidden="1"/>
    </xf>
    <xf numFmtId="49" fontId="3" fillId="15" borderId="9" xfId="0" applyNumberFormat="1" applyFont="1" applyFill="1" applyBorder="1" applyAlignment="1" applyProtection="1">
      <alignment horizontal="center" vertical="center" wrapText="1"/>
      <protection hidden="1"/>
    </xf>
    <xf numFmtId="49" fontId="3" fillId="15" borderId="12" xfId="0" applyNumberFormat="1" applyFont="1" applyFill="1" applyBorder="1" applyAlignment="1" applyProtection="1">
      <alignment horizontal="center" vertical="center" wrapText="1"/>
      <protection hidden="1"/>
    </xf>
    <xf numFmtId="49" fontId="3" fillId="15" borderId="13" xfId="0" applyNumberFormat="1" applyFont="1" applyFill="1" applyBorder="1" applyAlignment="1" applyProtection="1">
      <alignment horizontal="center" vertical="center" wrapText="1"/>
      <protection hidden="1"/>
    </xf>
    <xf numFmtId="49" fontId="3" fillId="6" borderId="47" xfId="0" applyNumberFormat="1" applyFont="1" applyFill="1" applyBorder="1" applyAlignment="1" applyProtection="1">
      <alignment horizontal="center" vertical="center" wrapText="1"/>
      <protection hidden="1"/>
    </xf>
    <xf numFmtId="49" fontId="3" fillId="6" borderId="44" xfId="0" applyNumberFormat="1" applyFont="1" applyFill="1" applyBorder="1" applyAlignment="1" applyProtection="1">
      <alignment horizontal="center" vertical="center" wrapText="1"/>
      <protection hidden="1"/>
    </xf>
    <xf numFmtId="49" fontId="3" fillId="6" borderId="45" xfId="0" applyNumberFormat="1" applyFont="1" applyFill="1" applyBorder="1" applyAlignment="1" applyProtection="1">
      <alignment horizontal="center" vertical="center" wrapText="1"/>
      <protection hidden="1"/>
    </xf>
    <xf numFmtId="0" fontId="3" fillId="19" borderId="48" xfId="0" applyFont="1" applyFill="1" applyBorder="1" applyAlignment="1" applyProtection="1">
      <alignment horizontal="center" vertical="center" wrapText="1"/>
      <protection hidden="1"/>
    </xf>
    <xf numFmtId="0" fontId="3" fillId="19" borderId="50" xfId="0" applyFont="1" applyFill="1" applyBorder="1" applyAlignment="1" applyProtection="1">
      <alignment horizontal="center" vertical="center" wrapText="1"/>
      <protection hidden="1"/>
    </xf>
    <xf numFmtId="49" fontId="3" fillId="24" borderId="46" xfId="0" applyNumberFormat="1" applyFont="1" applyFill="1" applyBorder="1" applyAlignment="1" applyProtection="1">
      <alignment horizontal="center" vertical="center"/>
      <protection hidden="1"/>
    </xf>
    <xf numFmtId="49" fontId="3" fillId="24" borderId="43" xfId="0" applyNumberFormat="1" applyFont="1" applyFill="1" applyBorder="1" applyAlignment="1" applyProtection="1">
      <alignment horizontal="center" vertical="center"/>
      <protection hidden="1"/>
    </xf>
    <xf numFmtId="49" fontId="3" fillId="24" borderId="10" xfId="0" applyNumberFormat="1" applyFont="1" applyFill="1" applyBorder="1" applyAlignment="1" applyProtection="1">
      <alignment horizontal="center" vertical="center"/>
      <protection hidden="1"/>
    </xf>
    <xf numFmtId="49" fontId="3" fillId="6" borderId="46" xfId="0" applyNumberFormat="1" applyFont="1" applyFill="1" applyBorder="1" applyAlignment="1" applyProtection="1">
      <alignment horizontal="center" vertical="center" wrapText="1"/>
      <protection hidden="1"/>
    </xf>
    <xf numFmtId="49" fontId="3" fillId="6" borderId="43" xfId="0" applyNumberFormat="1" applyFont="1" applyFill="1" applyBorder="1" applyAlignment="1" applyProtection="1">
      <alignment horizontal="center" vertical="center" wrapText="1"/>
      <protection hidden="1"/>
    </xf>
    <xf numFmtId="49" fontId="3" fillId="6" borderId="10" xfId="0" applyNumberFormat="1" applyFont="1" applyFill="1" applyBorder="1" applyAlignment="1" applyProtection="1">
      <alignment horizontal="center" vertical="center" wrapText="1"/>
      <protection hidden="1"/>
    </xf>
    <xf numFmtId="0" fontId="11" fillId="7" borderId="59" xfId="0" applyFont="1" applyFill="1" applyBorder="1" applyAlignment="1" applyProtection="1">
      <alignment horizontal="center" vertical="center" wrapText="1" readingOrder="2"/>
      <protection hidden="1"/>
    </xf>
    <xf numFmtId="0" fontId="11" fillId="7" borderId="40" xfId="0" applyFont="1" applyFill="1" applyBorder="1" applyAlignment="1" applyProtection="1">
      <alignment horizontal="center" vertical="center" wrapText="1" readingOrder="2"/>
      <protection hidden="1"/>
    </xf>
    <xf numFmtId="0" fontId="9" fillId="8" borderId="25" xfId="0" applyFont="1" applyFill="1" applyBorder="1" applyAlignment="1" applyProtection="1">
      <alignment horizontal="center" vertical="center" wrapText="1" readingOrder="2"/>
      <protection hidden="1"/>
    </xf>
    <xf numFmtId="0" fontId="9" fillId="8" borderId="11" xfId="0" applyFont="1" applyFill="1" applyBorder="1" applyAlignment="1" applyProtection="1">
      <alignment horizontal="center" vertical="center" wrapText="1" readingOrder="2"/>
      <protection hidden="1"/>
    </xf>
    <xf numFmtId="0" fontId="9" fillId="8" borderId="38" xfId="0" applyFont="1" applyFill="1" applyBorder="1" applyAlignment="1" applyProtection="1">
      <alignment horizontal="center" vertical="center" wrapText="1" readingOrder="2"/>
      <protection hidden="1"/>
    </xf>
    <xf numFmtId="0" fontId="9" fillId="8" borderId="33" xfId="0" applyFont="1" applyFill="1" applyBorder="1" applyAlignment="1" applyProtection="1">
      <alignment horizontal="center" vertical="center" wrapText="1" readingOrder="2"/>
      <protection hidden="1"/>
    </xf>
    <xf numFmtId="0" fontId="11" fillId="8" borderId="46" xfId="0" applyFont="1" applyFill="1" applyBorder="1" applyAlignment="1" applyProtection="1">
      <alignment horizontal="center" vertical="center" wrapText="1" readingOrder="2"/>
      <protection hidden="1"/>
    </xf>
    <xf numFmtId="0" fontId="11" fillId="8" borderId="9" xfId="0" applyFont="1" applyFill="1" applyBorder="1" applyAlignment="1" applyProtection="1">
      <alignment horizontal="center" vertical="center" wrapText="1" readingOrder="2"/>
      <protection hidden="1"/>
    </xf>
    <xf numFmtId="0" fontId="9" fillId="8" borderId="10" xfId="0" applyFont="1" applyFill="1" applyBorder="1" applyAlignment="1" applyProtection="1">
      <alignment horizontal="center" vertical="center" wrapText="1" readingOrder="2"/>
      <protection hidden="1"/>
    </xf>
    <xf numFmtId="0" fontId="9" fillId="8" borderId="13" xfId="0" applyFont="1" applyFill="1" applyBorder="1" applyAlignment="1" applyProtection="1">
      <alignment horizontal="center" vertical="center" wrapText="1" readingOrder="2"/>
      <protection hidden="1"/>
    </xf>
    <xf numFmtId="0" fontId="18" fillId="25" borderId="18" xfId="0" applyFont="1" applyFill="1" applyBorder="1" applyAlignment="1">
      <alignment horizontal="center" vertical="center"/>
    </xf>
    <xf numFmtId="0" fontId="18" fillId="25" borderId="27" xfId="0" applyFont="1" applyFill="1" applyBorder="1" applyAlignment="1">
      <alignment horizontal="center" vertical="center"/>
    </xf>
    <xf numFmtId="1" fontId="10" fillId="10" borderId="14" xfId="1" applyNumberFormat="1" applyFont="1" applyFill="1" applyBorder="1" applyAlignment="1" applyProtection="1">
      <alignment horizontal="center" vertical="center" wrapText="1" readingOrder="2"/>
      <protection hidden="1"/>
    </xf>
    <xf numFmtId="1" fontId="10" fillId="10" borderId="20" xfId="1" applyNumberFormat="1" applyFont="1" applyFill="1" applyBorder="1" applyAlignment="1" applyProtection="1">
      <alignment horizontal="center" vertical="center" wrapText="1" readingOrder="2"/>
      <protection hidden="1"/>
    </xf>
    <xf numFmtId="0" fontId="17" fillId="17" borderId="23" xfId="0" applyFont="1" applyFill="1" applyBorder="1" applyAlignment="1" applyProtection="1">
      <alignment horizontal="center" vertical="center" wrapText="1" readingOrder="2"/>
      <protection hidden="1"/>
    </xf>
    <xf numFmtId="0" fontId="17" fillId="17" borderId="35" xfId="0" applyFont="1" applyFill="1" applyBorder="1" applyAlignment="1" applyProtection="1">
      <alignment horizontal="center" vertical="center" wrapText="1" readingOrder="2"/>
      <protection hidden="1"/>
    </xf>
    <xf numFmtId="0" fontId="17" fillId="18" borderId="39" xfId="0" applyFont="1" applyFill="1" applyBorder="1" applyAlignment="1" applyProtection="1">
      <alignment horizontal="center" vertical="center" wrapText="1" readingOrder="2"/>
      <protection hidden="1"/>
    </xf>
    <xf numFmtId="0" fontId="17" fillId="18" borderId="60" xfId="0" applyFont="1" applyFill="1" applyBorder="1" applyAlignment="1" applyProtection="1">
      <alignment horizontal="center" vertical="center" wrapText="1" readingOrder="2"/>
      <protection hidden="1"/>
    </xf>
    <xf numFmtId="0" fontId="11" fillId="8" borderId="43" xfId="0" applyFont="1" applyFill="1" applyBorder="1" applyAlignment="1" applyProtection="1">
      <alignment horizontal="center" vertical="center" wrapText="1" readingOrder="2"/>
      <protection hidden="1"/>
    </xf>
    <xf numFmtId="0" fontId="11" fillId="8" borderId="12" xfId="0" applyFont="1" applyFill="1" applyBorder="1" applyAlignment="1" applyProtection="1">
      <alignment horizontal="center" vertical="center" wrapText="1" readingOrder="2"/>
      <protection hidden="1"/>
    </xf>
    <xf numFmtId="0" fontId="18" fillId="25" borderId="37" xfId="0" applyFont="1" applyFill="1" applyBorder="1" applyAlignment="1">
      <alignment horizontal="center" vertical="center"/>
    </xf>
    <xf numFmtId="0" fontId="23" fillId="7" borderId="12"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26" fillId="23" borderId="44" xfId="0" applyFont="1" applyFill="1" applyBorder="1" applyAlignment="1">
      <alignment horizontal="center"/>
    </xf>
    <xf numFmtId="0" fontId="26" fillId="23" borderId="45" xfId="0" applyFont="1" applyFill="1" applyBorder="1" applyAlignment="1">
      <alignment horizontal="center"/>
    </xf>
    <xf numFmtId="0" fontId="23" fillId="21" borderId="32" xfId="0" applyFont="1" applyFill="1" applyBorder="1" applyAlignment="1" applyProtection="1">
      <alignment horizontal="center" vertical="center" wrapText="1" readingOrder="2"/>
      <protection hidden="1"/>
    </xf>
    <xf numFmtId="0" fontId="23" fillId="21" borderId="30" xfId="0" applyFont="1" applyFill="1" applyBorder="1" applyAlignment="1" applyProtection="1">
      <alignment horizontal="center" vertical="center" wrapText="1" readingOrder="2"/>
      <protection hidden="1"/>
    </xf>
    <xf numFmtId="0" fontId="26" fillId="7" borderId="9"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11" fillId="7" borderId="9" xfId="0" applyFont="1" applyFill="1" applyBorder="1" applyAlignment="1" applyProtection="1">
      <alignment horizontal="center" vertical="center" wrapText="1" readingOrder="2"/>
      <protection hidden="1"/>
    </xf>
    <xf numFmtId="0" fontId="23" fillId="21" borderId="43" xfId="0" applyFont="1" applyFill="1" applyBorder="1" applyAlignment="1" applyProtection="1">
      <alignment horizontal="center" vertical="center" wrapText="1" readingOrder="2"/>
      <protection hidden="1"/>
    </xf>
    <xf numFmtId="0" fontId="23" fillId="21" borderId="10" xfId="0" applyFont="1" applyFill="1" applyBorder="1" applyAlignment="1" applyProtection="1">
      <alignment horizontal="center" vertical="center" wrapText="1" readingOrder="2"/>
      <protection hidden="1"/>
    </xf>
    <xf numFmtId="0" fontId="23" fillId="21" borderId="9" xfId="0" applyFont="1" applyFill="1" applyBorder="1" applyAlignment="1">
      <alignment horizontal="center" vertical="center" wrapText="1"/>
    </xf>
    <xf numFmtId="0" fontId="23" fillId="21" borderId="12" xfId="0" applyFont="1" applyFill="1" applyBorder="1" applyAlignment="1">
      <alignment horizontal="center" vertical="center" wrapText="1"/>
    </xf>
    <xf numFmtId="0" fontId="20" fillId="21" borderId="12" xfId="0" applyFont="1" applyFill="1" applyBorder="1" applyAlignment="1" applyProtection="1">
      <alignment horizontal="center" vertical="center" wrapText="1" readingOrder="2"/>
      <protection hidden="1"/>
    </xf>
    <xf numFmtId="0" fontId="20" fillId="21" borderId="13" xfId="0" applyFont="1" applyFill="1" applyBorder="1" applyAlignment="1" applyProtection="1">
      <alignment horizontal="center" vertical="center" wrapText="1" readingOrder="2"/>
      <protection hidden="1"/>
    </xf>
    <xf numFmtId="0" fontId="23" fillId="21" borderId="46" xfId="0" applyFont="1" applyFill="1" applyBorder="1" applyAlignment="1">
      <alignment horizontal="center" vertical="center" wrapText="1"/>
    </xf>
    <xf numFmtId="0" fontId="23" fillId="21" borderId="4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9" fontId="16" fillId="11" borderId="57" xfId="0" applyNumberFormat="1" applyFont="1" applyFill="1" applyBorder="1" applyAlignment="1">
      <alignment horizontal="center" vertical="center"/>
    </xf>
    <xf numFmtId="9" fontId="16" fillId="11" borderId="56" xfId="0" applyNumberFormat="1" applyFont="1" applyFill="1" applyBorder="1" applyAlignment="1">
      <alignment horizontal="center" vertical="center"/>
    </xf>
    <xf numFmtId="0" fontId="13" fillId="12" borderId="52" xfId="0" applyFont="1" applyFill="1" applyBorder="1" applyAlignment="1">
      <alignment horizontal="center"/>
    </xf>
    <xf numFmtId="0" fontId="13" fillId="12" borderId="54" xfId="0" applyFont="1" applyFill="1" applyBorder="1" applyAlignment="1">
      <alignment horizontal="center"/>
    </xf>
  </cellXfs>
  <cellStyles count="3">
    <cellStyle name="Normal" xfId="0" builtinId="0"/>
    <cellStyle name="Percent" xfId="1" builtinId="5"/>
    <cellStyle name="היפר-קישור" xfId="2" builtinId="8"/>
  </cellStyles>
  <dxfs count="6">
    <dxf>
      <fill>
        <patternFill>
          <bgColor rgb="FFFF0000"/>
        </patternFill>
      </fill>
    </dxf>
    <dxf>
      <fill>
        <patternFill>
          <bgColor theme="6" tint="0.59996337778862885"/>
        </patternFill>
      </fill>
    </dxf>
    <dxf>
      <fill>
        <patternFill>
          <bgColor theme="6"/>
        </patternFill>
      </fill>
    </dxf>
    <dxf>
      <fill>
        <patternFill>
          <bgColor rgb="FFFFFF00"/>
        </patternFill>
      </fill>
    </dxf>
    <dxf>
      <fill>
        <patternFill>
          <bgColor rgb="FFFF0000"/>
        </patternFill>
      </fill>
    </dxf>
    <dxf>
      <fill>
        <patternFill>
          <bgColor theme="6"/>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showGridLines="0" rightToLeft="1" view="pageBreakPreview" topLeftCell="B1" zoomScale="80" zoomScaleNormal="100" zoomScaleSheetLayoutView="80" workbookViewId="0">
      <pane xSplit="6" topLeftCell="H1" activePane="topRight" state="frozen"/>
      <selection activeCell="B1" sqref="B1"/>
      <selection pane="topRight" activeCell="G17" sqref="G17"/>
    </sheetView>
  </sheetViews>
  <sheetFormatPr defaultColWidth="9" defaultRowHeight="13.8" x14ac:dyDescent="0.25"/>
  <cols>
    <col min="1" max="1" width="1.69921875" style="1" customWidth="1"/>
    <col min="2" max="2" width="6.8984375" style="1" customWidth="1"/>
    <col min="3" max="6" width="10" style="1" customWidth="1"/>
    <col min="7" max="7" width="83.796875" style="1" customWidth="1"/>
    <col min="8" max="8" width="23.59765625" style="1" bestFit="1" customWidth="1"/>
    <col min="9" max="9" width="24.8984375" style="1" customWidth="1"/>
    <col min="10" max="10" width="22.69921875" style="1" customWidth="1"/>
    <col min="11" max="11" width="22.19921875" style="1" customWidth="1"/>
    <col min="12" max="12" width="21.69921875" style="1" customWidth="1"/>
    <col min="13" max="16384" width="9" style="1"/>
  </cols>
  <sheetData>
    <row r="1" spans="1:12" ht="14.4" thickBot="1" x14ac:dyDescent="0.3"/>
    <row r="2" spans="1:12" s="2" customFormat="1" x14ac:dyDescent="0.25">
      <c r="B2" s="120" t="s">
        <v>13</v>
      </c>
      <c r="C2" s="123" t="s">
        <v>8</v>
      </c>
      <c r="D2" s="124"/>
      <c r="E2" s="124"/>
      <c r="F2" s="125"/>
      <c r="G2" s="120" t="s">
        <v>21</v>
      </c>
      <c r="H2" s="115">
        <v>1</v>
      </c>
      <c r="I2" s="115">
        <v>2</v>
      </c>
      <c r="J2" s="115">
        <v>3</v>
      </c>
      <c r="K2" s="115">
        <v>4</v>
      </c>
      <c r="L2" s="115">
        <v>5</v>
      </c>
    </row>
    <row r="3" spans="1:12" ht="14.4" thickBot="1" x14ac:dyDescent="0.3">
      <c r="B3" s="121"/>
      <c r="C3" s="126"/>
      <c r="D3" s="127"/>
      <c r="E3" s="127"/>
      <c r="F3" s="128"/>
      <c r="G3" s="122"/>
      <c r="H3" s="116"/>
      <c r="I3" s="116"/>
      <c r="J3" s="116"/>
      <c r="K3" s="116"/>
      <c r="L3" s="116"/>
    </row>
    <row r="4" spans="1:12" ht="72.599999999999994" customHeight="1" x14ac:dyDescent="0.25">
      <c r="B4" s="121"/>
      <c r="C4" s="126"/>
      <c r="D4" s="127"/>
      <c r="E4" s="127"/>
      <c r="F4" s="128"/>
      <c r="G4" s="55" t="s">
        <v>9</v>
      </c>
      <c r="H4" s="56"/>
      <c r="I4" s="56"/>
      <c r="J4" s="56"/>
      <c r="K4" s="56"/>
      <c r="L4" s="56"/>
    </row>
    <row r="5" spans="1:12" ht="14.4" thickBot="1" x14ac:dyDescent="0.3">
      <c r="B5" s="121" t="s">
        <v>13</v>
      </c>
      <c r="C5" s="126"/>
      <c r="D5" s="127"/>
      <c r="E5" s="127"/>
      <c r="F5" s="128"/>
      <c r="G5" s="39" t="s">
        <v>39</v>
      </c>
      <c r="H5" s="57"/>
      <c r="I5" s="57"/>
      <c r="J5" s="57"/>
      <c r="K5" s="57"/>
      <c r="L5" s="57"/>
    </row>
    <row r="6" spans="1:12" x14ac:dyDescent="0.25">
      <c r="B6" s="121"/>
      <c r="C6" s="126"/>
      <c r="D6" s="127"/>
      <c r="E6" s="127"/>
      <c r="F6" s="128"/>
      <c r="G6" s="58" t="s">
        <v>4</v>
      </c>
      <c r="H6" s="59"/>
      <c r="I6" s="59"/>
      <c r="J6" s="59"/>
      <c r="K6" s="59"/>
      <c r="L6" s="59"/>
    </row>
    <row r="7" spans="1:12" x14ac:dyDescent="0.25">
      <c r="B7" s="121"/>
      <c r="C7" s="126"/>
      <c r="D7" s="127"/>
      <c r="E7" s="127"/>
      <c r="F7" s="128"/>
      <c r="G7" s="39" t="s">
        <v>5</v>
      </c>
      <c r="H7" s="47"/>
      <c r="I7" s="47"/>
      <c r="J7" s="47"/>
      <c r="K7" s="47"/>
      <c r="L7" s="47"/>
    </row>
    <row r="8" spans="1:12" ht="14.4" thickBot="1" x14ac:dyDescent="0.3">
      <c r="B8" s="121"/>
      <c r="C8" s="126"/>
      <c r="D8" s="127"/>
      <c r="E8" s="127"/>
      <c r="F8" s="128"/>
      <c r="G8" s="60" t="s">
        <v>6</v>
      </c>
      <c r="H8" s="61"/>
      <c r="I8" s="61"/>
      <c r="J8" s="61"/>
      <c r="K8" s="61"/>
      <c r="L8" s="61"/>
    </row>
    <row r="9" spans="1:12" s="34" customFormat="1" ht="16.8" x14ac:dyDescent="0.25">
      <c r="A9" s="3"/>
      <c r="B9" s="132" t="s">
        <v>14</v>
      </c>
      <c r="C9" s="129">
        <v>7.1</v>
      </c>
      <c r="D9" s="130"/>
      <c r="E9" s="130"/>
      <c r="F9" s="131"/>
      <c r="G9" s="37" t="s">
        <v>7</v>
      </c>
      <c r="H9" s="37"/>
      <c r="I9" s="37"/>
      <c r="J9" s="37"/>
      <c r="K9" s="37"/>
      <c r="L9" s="37"/>
    </row>
    <row r="10" spans="1:12" s="3" customFormat="1" ht="16.8" x14ac:dyDescent="0.25">
      <c r="B10" s="133"/>
      <c r="C10" s="117" t="s">
        <v>42</v>
      </c>
      <c r="D10" s="118"/>
      <c r="E10" s="118"/>
      <c r="F10" s="119"/>
      <c r="G10" s="40" t="s">
        <v>45</v>
      </c>
      <c r="H10" s="48"/>
      <c r="I10" s="48"/>
      <c r="J10" s="48"/>
      <c r="K10" s="48"/>
      <c r="L10" s="48"/>
    </row>
    <row r="11" spans="1:12" s="3" customFormat="1" ht="27.6" x14ac:dyDescent="0.25">
      <c r="B11" s="133"/>
      <c r="C11" s="117" t="s">
        <v>43</v>
      </c>
      <c r="D11" s="118"/>
      <c r="E11" s="118"/>
      <c r="F11" s="119"/>
      <c r="G11" s="40" t="s">
        <v>46</v>
      </c>
      <c r="H11" s="48"/>
      <c r="I11" s="48"/>
      <c r="J11" s="48"/>
      <c r="K11" s="48"/>
      <c r="L11" s="48"/>
    </row>
    <row r="12" spans="1:12" s="3" customFormat="1" ht="41.4" x14ac:dyDescent="0.25">
      <c r="B12" s="133"/>
      <c r="C12" s="117" t="s">
        <v>44</v>
      </c>
      <c r="D12" s="118"/>
      <c r="E12" s="118"/>
      <c r="F12" s="119"/>
      <c r="G12" s="40" t="s">
        <v>47</v>
      </c>
      <c r="H12" s="48"/>
      <c r="I12" s="48"/>
      <c r="J12" s="48"/>
      <c r="K12" s="48"/>
      <c r="L12" s="48"/>
    </row>
    <row r="13" spans="1:12" s="25" customFormat="1" ht="16.8" x14ac:dyDescent="0.25">
      <c r="B13" s="133"/>
      <c r="C13" s="135"/>
      <c r="D13" s="136"/>
      <c r="E13" s="136"/>
      <c r="F13" s="137"/>
      <c r="G13" s="38" t="s">
        <v>10</v>
      </c>
      <c r="H13" s="38"/>
      <c r="I13" s="38"/>
      <c r="J13" s="38"/>
      <c r="K13" s="38"/>
      <c r="L13" s="38"/>
    </row>
    <row r="14" spans="1:12" s="35" customFormat="1" ht="17.399999999999999" thickBot="1" x14ac:dyDescent="0.3">
      <c r="A14" s="26"/>
      <c r="B14" s="134"/>
      <c r="C14" s="138">
        <v>7.2</v>
      </c>
      <c r="D14" s="139"/>
      <c r="E14" s="139"/>
      <c r="F14" s="140"/>
      <c r="G14" s="41" t="s">
        <v>33</v>
      </c>
      <c r="H14" s="41"/>
      <c r="I14" s="41"/>
      <c r="J14" s="41"/>
      <c r="K14" s="41"/>
      <c r="L14" s="41"/>
    </row>
    <row r="15" spans="1:12" s="34" customFormat="1" ht="17.399999999999999" thickBot="1" x14ac:dyDescent="0.3">
      <c r="A15" s="3"/>
      <c r="B15" s="141" t="s">
        <v>34</v>
      </c>
      <c r="C15" s="146" t="s">
        <v>49</v>
      </c>
      <c r="D15" s="147"/>
      <c r="E15" s="147"/>
      <c r="F15" s="148"/>
      <c r="G15" s="42" t="s">
        <v>48</v>
      </c>
      <c r="H15" s="49"/>
      <c r="I15" s="49"/>
      <c r="J15" s="49"/>
      <c r="K15" s="49"/>
      <c r="L15" s="49"/>
    </row>
    <row r="16" spans="1:12" s="36" customFormat="1" ht="91.8" customHeight="1" thickBot="1" x14ac:dyDescent="0.3">
      <c r="A16" s="3"/>
      <c r="B16" s="142"/>
      <c r="C16" s="138" t="s">
        <v>50</v>
      </c>
      <c r="D16" s="139"/>
      <c r="E16" s="139"/>
      <c r="F16" s="140"/>
      <c r="G16" s="99" t="s">
        <v>94</v>
      </c>
      <c r="H16" s="50"/>
      <c r="I16" s="50"/>
      <c r="J16" s="50"/>
      <c r="K16" s="50"/>
      <c r="L16" s="50"/>
    </row>
    <row r="17" spans="2:12" s="24" customFormat="1" ht="16.8" x14ac:dyDescent="0.25">
      <c r="B17" s="109"/>
      <c r="C17" s="143">
        <v>8</v>
      </c>
      <c r="D17" s="144"/>
      <c r="E17" s="144"/>
      <c r="F17" s="145"/>
      <c r="G17" s="43" t="s">
        <v>19</v>
      </c>
      <c r="H17" s="51"/>
      <c r="I17" s="51"/>
      <c r="J17" s="51"/>
      <c r="K17" s="51"/>
      <c r="L17" s="51"/>
    </row>
    <row r="18" spans="2:12" s="3" customFormat="1" ht="16.8" x14ac:dyDescent="0.25">
      <c r="B18" s="110"/>
      <c r="C18" s="103">
        <v>8.1</v>
      </c>
      <c r="D18" s="104"/>
      <c r="E18" s="104"/>
      <c r="F18" s="105"/>
      <c r="G18" s="44" t="s">
        <v>51</v>
      </c>
      <c r="H18" s="48"/>
      <c r="I18" s="48"/>
      <c r="J18" s="48"/>
      <c r="K18" s="48"/>
      <c r="L18" s="48"/>
    </row>
    <row r="19" spans="2:12" s="3" customFormat="1" ht="27.6" x14ac:dyDescent="0.25">
      <c r="B19" s="110"/>
      <c r="C19" s="103">
        <v>8.1999999999999993</v>
      </c>
      <c r="D19" s="104"/>
      <c r="E19" s="104"/>
      <c r="F19" s="105"/>
      <c r="G19" s="44" t="s">
        <v>52</v>
      </c>
      <c r="H19" s="48"/>
      <c r="I19" s="48"/>
      <c r="J19" s="48"/>
      <c r="K19" s="48"/>
      <c r="L19" s="48"/>
    </row>
    <row r="20" spans="2:12" s="3" customFormat="1" ht="27.6" x14ac:dyDescent="0.25">
      <c r="B20" s="110"/>
      <c r="C20" s="103">
        <v>8.3000000000000007</v>
      </c>
      <c r="D20" s="104"/>
      <c r="E20" s="104"/>
      <c r="F20" s="105"/>
      <c r="G20" s="44" t="s">
        <v>53</v>
      </c>
      <c r="H20" s="48"/>
      <c r="I20" s="48"/>
      <c r="J20" s="48"/>
      <c r="K20" s="48"/>
      <c r="L20" s="48"/>
    </row>
    <row r="21" spans="2:12" s="3" customFormat="1" ht="36.6" customHeight="1" x14ac:dyDescent="0.25">
      <c r="B21" s="110"/>
      <c r="C21" s="103">
        <v>8.4</v>
      </c>
      <c r="D21" s="104"/>
      <c r="E21" s="104"/>
      <c r="F21" s="105"/>
      <c r="G21" s="44" t="s">
        <v>64</v>
      </c>
      <c r="H21" s="48"/>
      <c r="I21" s="48"/>
      <c r="J21" s="48"/>
      <c r="K21" s="48"/>
      <c r="L21" s="48"/>
    </row>
    <row r="22" spans="2:12" s="3" customFormat="1" ht="16.8" x14ac:dyDescent="0.25">
      <c r="B22" s="110"/>
      <c r="C22" s="103">
        <v>8.5</v>
      </c>
      <c r="D22" s="104"/>
      <c r="E22" s="104"/>
      <c r="F22" s="105"/>
      <c r="G22" s="44" t="s">
        <v>65</v>
      </c>
      <c r="H22" s="48"/>
      <c r="I22" s="48"/>
      <c r="J22" s="48"/>
      <c r="K22" s="48"/>
      <c r="L22" s="48"/>
    </row>
    <row r="23" spans="2:12" s="3" customFormat="1" ht="27.6" x14ac:dyDescent="0.25">
      <c r="B23" s="110"/>
      <c r="C23" s="103">
        <v>8.6</v>
      </c>
      <c r="D23" s="104"/>
      <c r="E23" s="104"/>
      <c r="F23" s="105"/>
      <c r="G23" s="44" t="s">
        <v>66</v>
      </c>
      <c r="H23" s="48"/>
      <c r="I23" s="48"/>
      <c r="J23" s="48"/>
      <c r="K23" s="48"/>
      <c r="L23" s="48"/>
    </row>
    <row r="24" spans="2:12" s="3" customFormat="1" ht="27.6" x14ac:dyDescent="0.25">
      <c r="B24" s="110"/>
      <c r="C24" s="103">
        <v>8.6999999999999993</v>
      </c>
      <c r="D24" s="104"/>
      <c r="E24" s="104"/>
      <c r="F24" s="105"/>
      <c r="G24" s="44" t="s">
        <v>67</v>
      </c>
      <c r="H24" s="48"/>
      <c r="I24" s="48"/>
      <c r="J24" s="48"/>
      <c r="K24" s="48"/>
      <c r="L24" s="48"/>
    </row>
    <row r="25" spans="2:12" s="3" customFormat="1" ht="16.8" x14ac:dyDescent="0.25">
      <c r="B25" s="110"/>
      <c r="C25" s="103">
        <v>8.8000000000000007</v>
      </c>
      <c r="D25" s="104"/>
      <c r="E25" s="104"/>
      <c r="F25" s="105"/>
      <c r="G25" s="44" t="s">
        <v>68</v>
      </c>
      <c r="H25" s="48"/>
      <c r="I25" s="48"/>
      <c r="J25" s="48"/>
      <c r="K25" s="48"/>
      <c r="L25" s="48"/>
    </row>
    <row r="26" spans="2:12" s="3" customFormat="1" ht="27.6" x14ac:dyDescent="0.25">
      <c r="B26" s="110"/>
      <c r="C26" s="103">
        <v>8.9</v>
      </c>
      <c r="D26" s="104"/>
      <c r="E26" s="104"/>
      <c r="F26" s="105"/>
      <c r="G26" s="44" t="s">
        <v>69</v>
      </c>
      <c r="H26" s="48"/>
      <c r="I26" s="48"/>
      <c r="J26" s="48"/>
      <c r="K26" s="48"/>
      <c r="L26" s="48"/>
    </row>
    <row r="27" spans="2:12" s="3" customFormat="1" ht="16.8" x14ac:dyDescent="0.25">
      <c r="B27" s="110"/>
      <c r="C27" s="103" t="s">
        <v>54</v>
      </c>
      <c r="D27" s="104"/>
      <c r="E27" s="104"/>
      <c r="F27" s="105"/>
      <c r="G27" s="44" t="s">
        <v>70</v>
      </c>
      <c r="H27" s="48"/>
      <c r="I27" s="48"/>
      <c r="J27" s="48"/>
      <c r="K27" s="48"/>
      <c r="L27" s="48"/>
    </row>
    <row r="28" spans="2:12" s="3" customFormat="1" ht="16.8" x14ac:dyDescent="0.25">
      <c r="B28" s="110"/>
      <c r="C28" s="100" t="s">
        <v>55</v>
      </c>
      <c r="D28" s="101"/>
      <c r="E28" s="101"/>
      <c r="F28" s="102"/>
      <c r="G28" s="44" t="s">
        <v>71</v>
      </c>
      <c r="H28" s="48"/>
      <c r="I28" s="48"/>
      <c r="J28" s="48"/>
      <c r="K28" s="48"/>
      <c r="L28" s="48"/>
    </row>
    <row r="29" spans="2:12" s="3" customFormat="1" ht="16.8" x14ac:dyDescent="0.25">
      <c r="B29" s="110"/>
      <c r="C29" s="103" t="s">
        <v>56</v>
      </c>
      <c r="D29" s="104"/>
      <c r="E29" s="104"/>
      <c r="F29" s="105"/>
      <c r="G29" s="44" t="s">
        <v>72</v>
      </c>
      <c r="H29" s="48"/>
      <c r="I29" s="48"/>
      <c r="J29" s="48"/>
      <c r="K29" s="48"/>
      <c r="L29" s="48"/>
    </row>
    <row r="30" spans="2:12" s="3" customFormat="1" ht="16.8" x14ac:dyDescent="0.25">
      <c r="B30" s="110"/>
      <c r="C30" s="100" t="s">
        <v>57</v>
      </c>
      <c r="D30" s="101"/>
      <c r="E30" s="101"/>
      <c r="F30" s="102"/>
      <c r="G30" s="44" t="s">
        <v>73</v>
      </c>
      <c r="H30" s="48"/>
      <c r="I30" s="48"/>
      <c r="J30" s="48"/>
      <c r="K30" s="48"/>
      <c r="L30" s="48"/>
    </row>
    <row r="31" spans="2:12" s="3" customFormat="1" ht="55.2" x14ac:dyDescent="0.25">
      <c r="B31" s="110"/>
      <c r="C31" s="103" t="s">
        <v>58</v>
      </c>
      <c r="D31" s="104"/>
      <c r="E31" s="104"/>
      <c r="F31" s="105"/>
      <c r="G31" s="45" t="s">
        <v>74</v>
      </c>
      <c r="H31" s="48"/>
      <c r="I31" s="48"/>
      <c r="J31" s="54"/>
      <c r="K31" s="54"/>
      <c r="L31" s="48"/>
    </row>
    <row r="32" spans="2:12" s="3" customFormat="1" ht="27.6" x14ac:dyDescent="0.25">
      <c r="B32" s="110"/>
      <c r="C32" s="100" t="s">
        <v>59</v>
      </c>
      <c r="D32" s="101"/>
      <c r="E32" s="101"/>
      <c r="F32" s="102"/>
      <c r="G32" s="44" t="s">
        <v>75</v>
      </c>
      <c r="H32" s="48"/>
      <c r="I32" s="48"/>
      <c r="J32" s="48"/>
      <c r="K32" s="48"/>
      <c r="L32" s="48"/>
    </row>
    <row r="33" spans="2:12" s="3" customFormat="1" ht="27.6" x14ac:dyDescent="0.25">
      <c r="B33" s="110"/>
      <c r="C33" s="103" t="s">
        <v>60</v>
      </c>
      <c r="D33" s="104"/>
      <c r="E33" s="104"/>
      <c r="F33" s="105"/>
      <c r="G33" s="44" t="s">
        <v>76</v>
      </c>
      <c r="H33" s="48"/>
      <c r="I33" s="48"/>
      <c r="J33" s="48"/>
      <c r="K33" s="48"/>
      <c r="L33" s="48"/>
    </row>
    <row r="34" spans="2:12" s="3" customFormat="1" ht="27.6" x14ac:dyDescent="0.25">
      <c r="B34" s="110"/>
      <c r="C34" s="100" t="s">
        <v>61</v>
      </c>
      <c r="D34" s="101"/>
      <c r="E34" s="101"/>
      <c r="F34" s="102"/>
      <c r="G34" s="44" t="s">
        <v>77</v>
      </c>
      <c r="H34" s="48"/>
      <c r="I34" s="48"/>
      <c r="J34" s="48"/>
      <c r="K34" s="48"/>
      <c r="L34" s="48"/>
    </row>
    <row r="35" spans="2:12" s="3" customFormat="1" ht="16.8" x14ac:dyDescent="0.25">
      <c r="B35" s="110"/>
      <c r="C35" s="103" t="s">
        <v>62</v>
      </c>
      <c r="D35" s="104"/>
      <c r="E35" s="104"/>
      <c r="F35" s="105"/>
      <c r="G35" s="44" t="s">
        <v>78</v>
      </c>
      <c r="H35" s="48"/>
      <c r="I35" s="48"/>
      <c r="J35" s="48"/>
      <c r="K35" s="48"/>
      <c r="L35" s="48"/>
    </row>
    <row r="36" spans="2:12" s="3" customFormat="1" ht="17.399999999999999" thickBot="1" x14ac:dyDescent="0.3">
      <c r="B36" s="111"/>
      <c r="C36" s="112" t="s">
        <v>63</v>
      </c>
      <c r="D36" s="113"/>
      <c r="E36" s="113"/>
      <c r="F36" s="114"/>
      <c r="G36" s="46" t="s">
        <v>79</v>
      </c>
      <c r="H36" s="52"/>
      <c r="I36" s="50"/>
      <c r="J36" s="50"/>
      <c r="K36" s="50"/>
      <c r="L36" s="50"/>
    </row>
    <row r="37" spans="2:12" s="3" customFormat="1" ht="19.8" thickBot="1" x14ac:dyDescent="0.3">
      <c r="B37" s="106" t="s">
        <v>30</v>
      </c>
      <c r="C37" s="107"/>
      <c r="D37" s="107"/>
      <c r="E37" s="107"/>
      <c r="F37" s="107"/>
      <c r="G37" s="108"/>
      <c r="H37" s="53"/>
      <c r="I37" s="53"/>
      <c r="J37" s="53"/>
      <c r="K37" s="53"/>
      <c r="L37" s="53"/>
    </row>
  </sheetData>
  <mergeCells count="40">
    <mergeCell ref="B15:B16"/>
    <mergeCell ref="C27:F27"/>
    <mergeCell ref="C17:F17"/>
    <mergeCell ref="C18:F18"/>
    <mergeCell ref="C19:F19"/>
    <mergeCell ref="C20:F20"/>
    <mergeCell ref="C21:F21"/>
    <mergeCell ref="C16:F16"/>
    <mergeCell ref="C15:F15"/>
    <mergeCell ref="C23:F23"/>
    <mergeCell ref="C24:F24"/>
    <mergeCell ref="I2:I3"/>
    <mergeCell ref="J2:J3"/>
    <mergeCell ref="C12:F12"/>
    <mergeCell ref="L2:L3"/>
    <mergeCell ref="B2:B8"/>
    <mergeCell ref="G2:G3"/>
    <mergeCell ref="C2:F8"/>
    <mergeCell ref="C10:F10"/>
    <mergeCell ref="C9:F9"/>
    <mergeCell ref="B9:B14"/>
    <mergeCell ref="K2:K3"/>
    <mergeCell ref="C13:F13"/>
    <mergeCell ref="C14:F14"/>
    <mergeCell ref="C11:F11"/>
    <mergeCell ref="H2:H3"/>
    <mergeCell ref="C28:F28"/>
    <mergeCell ref="C22:F22"/>
    <mergeCell ref="C34:F34"/>
    <mergeCell ref="C35:F35"/>
    <mergeCell ref="B37:G37"/>
    <mergeCell ref="C25:F25"/>
    <mergeCell ref="C26:F26"/>
    <mergeCell ref="C32:F32"/>
    <mergeCell ref="B17:B36"/>
    <mergeCell ref="C33:F33"/>
    <mergeCell ref="C36:F36"/>
    <mergeCell ref="C31:F31"/>
    <mergeCell ref="C30:F30"/>
    <mergeCell ref="C29:F29"/>
  </mergeCells>
  <phoneticPr fontId="31" type="noConversion"/>
  <conditionalFormatting sqref="H10:L37">
    <cfRule type="containsText" dxfId="5" priority="1" operator="containsText" text="ל.ר">
      <formula>NOT(ISERROR(SEARCH("ל.ר",H10)))</formula>
    </cfRule>
    <cfRule type="containsText" dxfId="4" priority="2" operator="containsText" text="X">
      <formula>NOT(ISERROR(SEARCH("X",H10)))</formula>
    </cfRule>
    <cfRule type="containsText" dxfId="3" priority="3" operator="containsText" text="$">
      <formula>NOT(ISERROR(SEARCH("$",H10)))</formula>
    </cfRule>
    <cfRule type="containsText" dxfId="2" priority="4" operator="containsText" text="V">
      <formula>NOT(ISERROR(SEARCH("V",H10)))</formula>
    </cfRule>
  </conditionalFormatting>
  <pageMargins left="0.7" right="0.7" top="0.75" bottom="0.75" header="0.3" footer="0.3"/>
  <pageSetup scale="14" orientation="portrait" r:id="rId1"/>
  <ignoredErrors>
    <ignoredError sqref="C27:F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
  <sheetViews>
    <sheetView rightToLeft="1" tabSelected="1" zoomScale="80" zoomScaleNormal="80" workbookViewId="0">
      <selection activeCell="C5" sqref="C5"/>
    </sheetView>
  </sheetViews>
  <sheetFormatPr defaultColWidth="8.59765625" defaultRowHeight="15.6" x14ac:dyDescent="0.3"/>
  <cols>
    <col min="1" max="1" width="10.796875" style="4" bestFit="1" customWidth="1"/>
    <col min="2" max="2" width="7.59765625" style="4" bestFit="1" customWidth="1"/>
    <col min="3" max="3" width="52.796875" style="4" customWidth="1"/>
    <col min="4" max="4" width="12.69921875" style="4" bestFit="1" customWidth="1"/>
    <col min="5" max="5" width="20.69921875" style="4" customWidth="1"/>
    <col min="6" max="6" width="12.19921875" style="4" customWidth="1"/>
    <col min="7" max="7" width="20.69921875" style="4" customWidth="1"/>
    <col min="8" max="8" width="5.59765625" style="4" bestFit="1" customWidth="1"/>
    <col min="9" max="9" width="20.69921875" style="4" customWidth="1"/>
    <col min="10" max="10" width="5.59765625" style="4" bestFit="1" customWidth="1"/>
    <col min="11" max="11" width="20.69921875" style="4" customWidth="1"/>
    <col min="12" max="12" width="5.59765625" style="4" bestFit="1" customWidth="1"/>
    <col min="13" max="13" width="20.69921875" style="4" customWidth="1"/>
    <col min="14" max="14" width="5.59765625" style="4" bestFit="1" customWidth="1"/>
    <col min="15" max="16384" width="8.59765625" style="4"/>
  </cols>
  <sheetData>
    <row r="1" spans="1:14" ht="21" x14ac:dyDescent="0.3">
      <c r="A1" s="155" t="s">
        <v>20</v>
      </c>
      <c r="B1" s="167" t="s">
        <v>17</v>
      </c>
      <c r="C1" s="167" t="s">
        <v>15</v>
      </c>
      <c r="D1" s="167" t="s">
        <v>36</v>
      </c>
      <c r="E1" s="153">
        <v>1</v>
      </c>
      <c r="F1" s="154"/>
      <c r="G1" s="153">
        <v>2</v>
      </c>
      <c r="H1" s="154"/>
      <c r="I1" s="153">
        <v>3</v>
      </c>
      <c r="J1" s="154"/>
      <c r="K1" s="153">
        <v>4</v>
      </c>
      <c r="L1" s="154"/>
      <c r="M1" s="154">
        <v>5</v>
      </c>
      <c r="N1" s="157"/>
    </row>
    <row r="2" spans="1:14" ht="21" x14ac:dyDescent="0.3">
      <c r="A2" s="156"/>
      <c r="B2" s="168"/>
      <c r="C2" s="168"/>
      <c r="D2" s="168"/>
      <c r="E2" s="151"/>
      <c r="F2" s="152"/>
      <c r="G2" s="151"/>
      <c r="H2" s="152"/>
      <c r="I2" s="151"/>
      <c r="J2" s="152"/>
      <c r="K2" s="151"/>
      <c r="L2" s="152"/>
      <c r="M2" s="152"/>
      <c r="N2" s="158"/>
    </row>
    <row r="3" spans="1:14" x14ac:dyDescent="0.3">
      <c r="A3" s="156"/>
      <c r="B3" s="168"/>
      <c r="C3" s="168"/>
      <c r="D3" s="168"/>
      <c r="E3" s="13" t="s">
        <v>11</v>
      </c>
      <c r="F3" s="13" t="s">
        <v>80</v>
      </c>
      <c r="G3" s="13" t="s">
        <v>11</v>
      </c>
      <c r="H3" s="13" t="s">
        <v>80</v>
      </c>
      <c r="I3" s="13" t="s">
        <v>11</v>
      </c>
      <c r="J3" s="13" t="s">
        <v>80</v>
      </c>
      <c r="K3" s="13" t="s">
        <v>11</v>
      </c>
      <c r="L3" s="13" t="s">
        <v>80</v>
      </c>
      <c r="M3" s="13" t="s">
        <v>11</v>
      </c>
      <c r="N3" s="93" t="s">
        <v>80</v>
      </c>
    </row>
    <row r="4" spans="1:14" ht="147" customHeight="1" x14ac:dyDescent="0.3">
      <c r="A4" s="149" t="s">
        <v>35</v>
      </c>
      <c r="B4" s="62" t="s">
        <v>81</v>
      </c>
      <c r="C4" s="63" t="s">
        <v>97</v>
      </c>
      <c r="D4" s="12">
        <v>35</v>
      </c>
      <c r="E4" s="20"/>
      <c r="F4" s="20"/>
      <c r="G4" s="20"/>
      <c r="H4" s="20"/>
      <c r="I4" s="20"/>
      <c r="J4" s="20"/>
      <c r="K4" s="20"/>
      <c r="L4" s="20"/>
      <c r="M4" s="20"/>
      <c r="N4" s="94"/>
    </row>
    <row r="5" spans="1:14" ht="95.4" customHeight="1" x14ac:dyDescent="0.3">
      <c r="A5" s="150"/>
      <c r="B5" s="62" t="s">
        <v>82</v>
      </c>
      <c r="C5" s="63" t="s">
        <v>95</v>
      </c>
      <c r="D5" s="12">
        <v>0</v>
      </c>
      <c r="E5" s="20"/>
      <c r="F5" s="20"/>
      <c r="G5" s="20"/>
      <c r="H5" s="20"/>
      <c r="I5" s="20"/>
      <c r="J5" s="20"/>
      <c r="K5" s="20"/>
      <c r="L5" s="20"/>
      <c r="M5" s="20"/>
      <c r="N5" s="94"/>
    </row>
    <row r="6" spans="1:14" ht="115.5" customHeight="1" x14ac:dyDescent="0.3">
      <c r="A6" s="150"/>
      <c r="B6" s="62" t="s">
        <v>83</v>
      </c>
      <c r="C6" s="64" t="s">
        <v>96</v>
      </c>
      <c r="D6" s="12">
        <v>20</v>
      </c>
      <c r="E6" s="20"/>
      <c r="F6" s="23"/>
      <c r="G6" s="23"/>
      <c r="H6" s="23"/>
      <c r="I6" s="23"/>
      <c r="J6" s="23"/>
      <c r="K6" s="23"/>
      <c r="L6" s="23"/>
      <c r="M6" s="20"/>
      <c r="N6" s="22"/>
    </row>
    <row r="7" spans="1:14" ht="66.45" customHeight="1" x14ac:dyDescent="0.3">
      <c r="A7" s="150"/>
      <c r="B7" s="21" t="s">
        <v>84</v>
      </c>
      <c r="C7" s="64" t="s">
        <v>86</v>
      </c>
      <c r="D7" s="11">
        <v>30</v>
      </c>
      <c r="E7" s="20"/>
      <c r="F7" s="20"/>
      <c r="G7" s="20"/>
      <c r="H7" s="20"/>
      <c r="I7" s="20"/>
      <c r="J7" s="20"/>
      <c r="K7" s="20"/>
      <c r="L7" s="20"/>
      <c r="M7" s="20"/>
      <c r="N7" s="94"/>
    </row>
    <row r="8" spans="1:14" x14ac:dyDescent="0.3">
      <c r="A8" s="150"/>
      <c r="B8" s="11" t="s">
        <v>85</v>
      </c>
      <c r="C8" s="11" t="s">
        <v>87</v>
      </c>
      <c r="D8" s="12">
        <v>15</v>
      </c>
      <c r="E8" s="20" t="s">
        <v>89</v>
      </c>
      <c r="F8" s="20">
        <f>'ראיון '!Q3/10*15</f>
        <v>12</v>
      </c>
      <c r="G8" s="20"/>
      <c r="H8" s="20">
        <f>'ראיון '!S3/10*15</f>
        <v>0</v>
      </c>
      <c r="I8" s="20"/>
      <c r="J8" s="20">
        <f>'ראיון '!U3/10*15</f>
        <v>0</v>
      </c>
      <c r="K8" s="20"/>
      <c r="L8" s="20">
        <f>'ראיון '!W3/10*15</f>
        <v>0</v>
      </c>
      <c r="M8" s="20"/>
      <c r="N8" s="20">
        <f>'ראיון '!Y3/10*15</f>
        <v>0</v>
      </c>
    </row>
    <row r="9" spans="1:14" ht="21.6" thickBot="1" x14ac:dyDescent="0.35">
      <c r="A9" s="95"/>
      <c r="B9" s="161"/>
      <c r="C9" s="162"/>
      <c r="D9" s="6">
        <f>SUM(D4:D8)</f>
        <v>100</v>
      </c>
      <c r="E9" s="29"/>
      <c r="F9" s="29">
        <f>SUM(F4:F8)</f>
        <v>12</v>
      </c>
      <c r="G9" s="29"/>
      <c r="H9" s="29">
        <f>SUM(H4:H8)</f>
        <v>0</v>
      </c>
      <c r="I9" s="29"/>
      <c r="J9" s="29">
        <f>SUM(J4:J8)</f>
        <v>0</v>
      </c>
      <c r="K9" s="29"/>
      <c r="L9" s="29">
        <f>SUM(L4:L8)</f>
        <v>0</v>
      </c>
      <c r="M9" s="29"/>
      <c r="N9" s="96">
        <f>SUM(N4:N8)</f>
        <v>0</v>
      </c>
    </row>
    <row r="10" spans="1:14" ht="16.2" thickBot="1" x14ac:dyDescent="0.35">
      <c r="A10" s="95"/>
      <c r="B10" s="163" t="s">
        <v>18</v>
      </c>
      <c r="C10" s="164"/>
      <c r="D10" s="10">
        <v>70</v>
      </c>
      <c r="E10" s="159" t="str">
        <f>IF($D$10&lt;F9,"V","X")</f>
        <v>X</v>
      </c>
      <c r="F10" s="160"/>
      <c r="G10" s="159" t="str">
        <f t="shared" ref="G10" si="0">IF($D$10&lt;H9,"V","X")</f>
        <v>X</v>
      </c>
      <c r="H10" s="160"/>
      <c r="I10" s="159" t="str">
        <f t="shared" ref="I10" si="1">IF($D$10&lt;J9,"V","X")</f>
        <v>X</v>
      </c>
      <c r="J10" s="160"/>
      <c r="K10" s="159" t="str">
        <f t="shared" ref="K10" si="2">IF($D$10&lt;L9,"V","X")</f>
        <v>X</v>
      </c>
      <c r="L10" s="160"/>
      <c r="M10" s="159" t="str">
        <f t="shared" ref="M10" si="3">IF($D$10&lt;N9,"V","X")</f>
        <v>X</v>
      </c>
      <c r="N10" s="169"/>
    </row>
    <row r="11" spans="1:14" ht="16.2" thickBot="1" x14ac:dyDescent="0.35">
      <c r="A11" s="97"/>
      <c r="B11" s="165" t="s">
        <v>31</v>
      </c>
      <c r="C11" s="166"/>
      <c r="D11" s="98">
        <v>60</v>
      </c>
      <c r="E11" s="159" t="str">
        <f>IF($D$11&lt;F9,"V","X")</f>
        <v>X</v>
      </c>
      <c r="F11" s="160"/>
      <c r="G11" s="159" t="str">
        <f>IF($D$11&lt;H9,"V","X")</f>
        <v>X</v>
      </c>
      <c r="H11" s="160"/>
      <c r="I11" s="159" t="str">
        <f>IF($D$11&lt;J9,"V","X")</f>
        <v>X</v>
      </c>
      <c r="J11" s="160"/>
      <c r="K11" s="159" t="str">
        <f>IF($D$11&lt;L9,"V","X")</f>
        <v>X</v>
      </c>
      <c r="L11" s="160"/>
      <c r="M11" s="159" t="str">
        <f>IF($D$11&lt;N9,"V","X")</f>
        <v>X</v>
      </c>
      <c r="N11" s="169"/>
    </row>
    <row r="13" spans="1:14" x14ac:dyDescent="0.3">
      <c r="D13" s="5"/>
    </row>
  </sheetData>
  <mergeCells count="28">
    <mergeCell ref="E10:F10"/>
    <mergeCell ref="G10:H10"/>
    <mergeCell ref="I10:J10"/>
    <mergeCell ref="E11:F11"/>
    <mergeCell ref="G11:H11"/>
    <mergeCell ref="I11:J11"/>
    <mergeCell ref="M1:N1"/>
    <mergeCell ref="M2:N2"/>
    <mergeCell ref="K10:L10"/>
    <mergeCell ref="K11:L11"/>
    <mergeCell ref="B9:C9"/>
    <mergeCell ref="B10:C10"/>
    <mergeCell ref="B11:C11"/>
    <mergeCell ref="I1:J1"/>
    <mergeCell ref="I2:J2"/>
    <mergeCell ref="D1:D3"/>
    <mergeCell ref="B1:B3"/>
    <mergeCell ref="C1:C3"/>
    <mergeCell ref="K1:L1"/>
    <mergeCell ref="K2:L2"/>
    <mergeCell ref="M10:N10"/>
    <mergeCell ref="M11:N11"/>
    <mergeCell ref="A4:A8"/>
    <mergeCell ref="E2:F2"/>
    <mergeCell ref="E1:F1"/>
    <mergeCell ref="G1:H1"/>
    <mergeCell ref="G2:H2"/>
    <mergeCell ref="A1:A3"/>
  </mergeCells>
  <conditionalFormatting sqref="B10:B11 D10:E11 G10:G11 I10:I11 K10:K11 M10:M11">
    <cfRule type="containsText" dxfId="1" priority="13" operator="containsText" text="V">
      <formula>NOT(ISERROR(SEARCH("V",B10)))</formula>
    </cfRule>
    <cfRule type="containsText" dxfId="0" priority="14" operator="containsText" text="X">
      <formula>NOT(ISERROR(SEARCH("X",B10)))</formula>
    </cfRule>
  </conditionalFormatting>
  <dataValidations count="1">
    <dataValidation operator="notBetween" allowBlank="1" showInputMessage="1" showErrorMessage="1" sqref="I6:M6 I7 M7 K7 E6:H8 I8:N8" xr:uid="{00000000-0002-0000-0100-000000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33"/>
  <sheetViews>
    <sheetView rightToLeft="1" topLeftCell="A3" zoomScale="70" zoomScaleNormal="70" workbookViewId="0">
      <selection activeCell="Q3" sqref="Q3"/>
    </sheetView>
  </sheetViews>
  <sheetFormatPr defaultRowHeight="13.8" x14ac:dyDescent="0.25"/>
  <cols>
    <col min="3" max="3" width="28.19921875" customWidth="1"/>
    <col min="4" max="4" width="9.69921875" customWidth="1"/>
    <col min="6" max="6" width="33.69921875" customWidth="1"/>
    <col min="8" max="8" width="32.796875" customWidth="1"/>
    <col min="10" max="10" width="33.19921875" customWidth="1"/>
    <col min="12" max="12" width="37.8984375" customWidth="1"/>
    <col min="14" max="14" width="37.09765625" customWidth="1"/>
    <col min="16" max="16" width="13.59765625" customWidth="1"/>
    <col min="17" max="17" width="17.19921875" bestFit="1" customWidth="1"/>
  </cols>
  <sheetData>
    <row r="1" spans="2:17" ht="14.4" thickBot="1" x14ac:dyDescent="0.3"/>
    <row r="2" spans="2:17" ht="16.2" thickBot="1" x14ac:dyDescent="0.3">
      <c r="B2" s="185"/>
      <c r="C2" s="186"/>
      <c r="D2" s="186"/>
      <c r="E2" s="179">
        <v>1</v>
      </c>
      <c r="F2" s="179"/>
      <c r="G2" s="179">
        <v>2</v>
      </c>
      <c r="H2" s="179"/>
      <c r="I2" s="179">
        <v>3</v>
      </c>
      <c r="J2" s="179"/>
      <c r="K2" s="179">
        <v>4</v>
      </c>
      <c r="L2" s="179"/>
      <c r="M2" s="179">
        <v>5</v>
      </c>
      <c r="N2" s="180"/>
      <c r="P2" s="18" t="s">
        <v>41</v>
      </c>
      <c r="Q2" s="89" t="s">
        <v>40</v>
      </c>
    </row>
    <row r="3" spans="2:17" ht="51.6" customHeight="1" thickBot="1" x14ac:dyDescent="0.3">
      <c r="B3" s="181" t="s">
        <v>25</v>
      </c>
      <c r="C3" s="182"/>
      <c r="D3" s="182"/>
      <c r="E3" s="183"/>
      <c r="F3" s="183"/>
      <c r="G3" s="183"/>
      <c r="H3" s="183"/>
      <c r="I3" s="183"/>
      <c r="J3" s="183"/>
      <c r="K3" s="183"/>
      <c r="L3" s="183"/>
      <c r="M3" s="183"/>
      <c r="N3" s="184"/>
      <c r="P3" s="18">
        <f>E3</f>
        <v>0</v>
      </c>
      <c r="Q3" s="90">
        <f>AVERAGE(E10,E21,E32)</f>
        <v>8</v>
      </c>
    </row>
    <row r="4" spans="2:17" ht="75" customHeight="1" thickBot="1" x14ac:dyDescent="0.3">
      <c r="B4" s="176" t="s">
        <v>88</v>
      </c>
      <c r="C4" s="177"/>
      <c r="D4" s="177"/>
      <c r="E4" s="170"/>
      <c r="F4" s="170"/>
      <c r="G4" s="170"/>
      <c r="H4" s="170"/>
      <c r="I4" s="170"/>
      <c r="J4" s="170"/>
      <c r="K4" s="170"/>
      <c r="L4" s="170"/>
      <c r="M4" s="170"/>
      <c r="N4" s="171"/>
      <c r="P4" s="18">
        <f>G3</f>
        <v>0</v>
      </c>
      <c r="Q4" s="90">
        <f>AVERAGE(G10,G21,G32)</f>
        <v>0</v>
      </c>
    </row>
    <row r="5" spans="2:17" ht="41.55" customHeight="1" thickBot="1" x14ac:dyDescent="0.3">
      <c r="B5" s="33"/>
      <c r="C5" s="65" t="s">
        <v>26</v>
      </c>
      <c r="D5" s="66" t="s">
        <v>37</v>
      </c>
      <c r="E5" s="66" t="s">
        <v>27</v>
      </c>
      <c r="F5" s="66" t="s">
        <v>28</v>
      </c>
      <c r="G5" s="66" t="s">
        <v>38</v>
      </c>
      <c r="H5" s="66" t="s">
        <v>11</v>
      </c>
      <c r="I5" s="66" t="s">
        <v>38</v>
      </c>
      <c r="J5" s="66" t="s">
        <v>11</v>
      </c>
      <c r="K5" s="66" t="s">
        <v>27</v>
      </c>
      <c r="L5" s="66" t="s">
        <v>28</v>
      </c>
      <c r="M5" s="66" t="s">
        <v>27</v>
      </c>
      <c r="N5" s="68" t="s">
        <v>28</v>
      </c>
      <c r="P5" s="18">
        <f>I3</f>
        <v>0</v>
      </c>
      <c r="Q5" s="90">
        <f>AVERAGE(I10,I21,I32)</f>
        <v>0</v>
      </c>
    </row>
    <row r="6" spans="2:17" ht="104.55" customHeight="1" thickBot="1" x14ac:dyDescent="0.3">
      <c r="B6" s="178"/>
      <c r="C6" s="11" t="s">
        <v>90</v>
      </c>
      <c r="D6" s="67">
        <v>35</v>
      </c>
      <c r="E6" s="19">
        <v>8</v>
      </c>
      <c r="F6" s="19"/>
      <c r="G6" s="19"/>
      <c r="H6" s="19"/>
      <c r="I6" s="19"/>
      <c r="J6" s="19"/>
      <c r="K6" s="19"/>
      <c r="L6" s="19"/>
      <c r="M6" s="19"/>
      <c r="N6" s="28"/>
      <c r="P6" s="18">
        <f>K3</f>
        <v>0</v>
      </c>
      <c r="Q6" s="90">
        <f>AVERAGE(K10,K21,K32)</f>
        <v>0</v>
      </c>
    </row>
    <row r="7" spans="2:17" ht="143.55000000000001" customHeight="1" thickBot="1" x14ac:dyDescent="0.3">
      <c r="B7" s="178"/>
      <c r="C7" s="11" t="s">
        <v>91</v>
      </c>
      <c r="D7" s="67">
        <v>20</v>
      </c>
      <c r="E7" s="19">
        <v>8</v>
      </c>
      <c r="F7" s="19"/>
      <c r="G7" s="19"/>
      <c r="H7" s="19"/>
      <c r="I7" s="19"/>
      <c r="J7" s="19"/>
      <c r="K7" s="19"/>
      <c r="L7" s="19"/>
      <c r="M7" s="19"/>
      <c r="N7" s="28"/>
      <c r="P7" s="91">
        <f>M3</f>
        <v>0</v>
      </c>
      <c r="Q7" s="92">
        <f>AVERAGE(M10,M21,M32)</f>
        <v>0</v>
      </c>
    </row>
    <row r="8" spans="2:17" ht="141" customHeight="1" x14ac:dyDescent="0.25">
      <c r="B8" s="178"/>
      <c r="C8" s="11" t="s">
        <v>92</v>
      </c>
      <c r="D8" s="67">
        <v>30</v>
      </c>
      <c r="E8" s="19">
        <v>8</v>
      </c>
      <c r="F8" s="19"/>
      <c r="G8" s="19"/>
      <c r="H8" s="19"/>
      <c r="I8" s="19"/>
      <c r="J8" s="19"/>
      <c r="K8" s="19"/>
      <c r="L8" s="19"/>
      <c r="M8" s="19"/>
      <c r="N8" s="28"/>
    </row>
    <row r="9" spans="2:17" ht="58.95" customHeight="1" x14ac:dyDescent="0.25">
      <c r="B9" s="178"/>
      <c r="C9" s="11" t="s">
        <v>93</v>
      </c>
      <c r="D9" s="67">
        <v>15</v>
      </c>
      <c r="E9" s="19">
        <v>8</v>
      </c>
      <c r="F9" s="19"/>
      <c r="G9" s="19"/>
      <c r="H9" s="19"/>
      <c r="I9" s="19"/>
      <c r="J9" s="19"/>
      <c r="K9" s="19"/>
      <c r="L9" s="19"/>
      <c r="M9" s="19"/>
      <c r="N9" s="28"/>
    </row>
    <row r="10" spans="2:17" s="27" customFormat="1" ht="23.4" thickBot="1" x14ac:dyDescent="0.45">
      <c r="B10" s="69"/>
      <c r="C10" s="70" t="s">
        <v>29</v>
      </c>
      <c r="D10" s="71">
        <f>SUM(D6:D9)/10</f>
        <v>10</v>
      </c>
      <c r="E10" s="172">
        <f t="shared" ref="E10" si="0">SUMPRODUCT(E6:E9,$D$6:$D$9)/100</f>
        <v>8</v>
      </c>
      <c r="F10" s="172"/>
      <c r="G10" s="172">
        <f t="shared" ref="G10" si="1">SUMPRODUCT(G6:G9,$D$6:$D$9)/100</f>
        <v>0</v>
      </c>
      <c r="H10" s="172"/>
      <c r="I10" s="172">
        <f>SUMPRODUCT(I6:I9,$D$6:$D$9)/100</f>
        <v>0</v>
      </c>
      <c r="J10" s="172"/>
      <c r="K10" s="172">
        <f t="shared" ref="K10" si="2">SUMPRODUCT(K6:K9,$D$6:$D$9)/100</f>
        <v>0</v>
      </c>
      <c r="L10" s="172"/>
      <c r="M10" s="172">
        <f t="shared" ref="M10" si="3">SUMPRODUCT(M6:M9,$D$6:$D$9)/100</f>
        <v>0</v>
      </c>
      <c r="N10" s="173"/>
    </row>
    <row r="12" spans="2:17" ht="14.4" thickBot="1" x14ac:dyDescent="0.3"/>
    <row r="13" spans="2:17" ht="15.6" x14ac:dyDescent="0.25">
      <c r="B13" s="185"/>
      <c r="C13" s="186"/>
      <c r="D13" s="186"/>
      <c r="E13" s="179">
        <v>1</v>
      </c>
      <c r="F13" s="179"/>
      <c r="G13" s="179">
        <v>2</v>
      </c>
      <c r="H13" s="179"/>
      <c r="I13" s="179">
        <v>3</v>
      </c>
      <c r="J13" s="179"/>
      <c r="K13" s="179">
        <v>4</v>
      </c>
      <c r="L13" s="179"/>
      <c r="M13" s="179">
        <v>5</v>
      </c>
      <c r="N13" s="180"/>
    </row>
    <row r="14" spans="2:17" ht="20.55" customHeight="1" x14ac:dyDescent="0.25">
      <c r="B14" s="181" t="s">
        <v>25</v>
      </c>
      <c r="C14" s="182"/>
      <c r="D14" s="182"/>
      <c r="E14" s="183"/>
      <c r="F14" s="183"/>
      <c r="G14" s="183"/>
      <c r="H14" s="183"/>
      <c r="I14" s="183"/>
      <c r="J14" s="183"/>
      <c r="K14" s="183"/>
      <c r="L14" s="183"/>
      <c r="M14" s="183"/>
      <c r="N14" s="184"/>
    </row>
    <row r="15" spans="2:17" ht="23.55" customHeight="1" x14ac:dyDescent="0.25">
      <c r="B15" s="176" t="s">
        <v>88</v>
      </c>
      <c r="C15" s="177"/>
      <c r="D15" s="177"/>
      <c r="E15" s="170"/>
      <c r="F15" s="170"/>
      <c r="G15" s="170"/>
      <c r="H15" s="170"/>
      <c r="I15" s="170"/>
      <c r="J15" s="170"/>
      <c r="K15" s="170"/>
      <c r="L15" s="170"/>
      <c r="M15" s="170"/>
      <c r="N15" s="171"/>
    </row>
    <row r="16" spans="2:17" ht="31.2" x14ac:dyDescent="0.25">
      <c r="B16" s="33"/>
      <c r="C16" s="65" t="s">
        <v>26</v>
      </c>
      <c r="D16" s="66" t="s">
        <v>37</v>
      </c>
      <c r="E16" s="66" t="s">
        <v>27</v>
      </c>
      <c r="F16" s="66" t="s">
        <v>28</v>
      </c>
      <c r="G16" s="66" t="s">
        <v>38</v>
      </c>
      <c r="H16" s="66" t="s">
        <v>11</v>
      </c>
      <c r="I16" s="66" t="s">
        <v>38</v>
      </c>
      <c r="J16" s="66" t="s">
        <v>11</v>
      </c>
      <c r="K16" s="66" t="s">
        <v>27</v>
      </c>
      <c r="L16" s="66" t="s">
        <v>28</v>
      </c>
      <c r="M16" s="66" t="s">
        <v>27</v>
      </c>
      <c r="N16" s="68" t="s">
        <v>28</v>
      </c>
    </row>
    <row r="17" spans="2:14" ht="104.55" customHeight="1" x14ac:dyDescent="0.25">
      <c r="B17" s="178"/>
      <c r="C17" s="11" t="s">
        <v>90</v>
      </c>
      <c r="D17" s="67">
        <v>35</v>
      </c>
      <c r="E17" s="19">
        <v>8</v>
      </c>
      <c r="F17" s="19"/>
      <c r="G17" s="19"/>
      <c r="H17" s="19"/>
      <c r="I17" s="19"/>
      <c r="J17" s="19"/>
      <c r="K17" s="19"/>
      <c r="L17" s="19"/>
      <c r="M17" s="19"/>
      <c r="N17" s="28"/>
    </row>
    <row r="18" spans="2:14" ht="143.55000000000001" customHeight="1" x14ac:dyDescent="0.25">
      <c r="B18" s="178"/>
      <c r="C18" s="11" t="s">
        <v>91</v>
      </c>
      <c r="D18" s="67">
        <v>20</v>
      </c>
      <c r="E18" s="19">
        <v>8</v>
      </c>
      <c r="F18" s="19"/>
      <c r="G18" s="19"/>
      <c r="H18" s="19"/>
      <c r="I18" s="19"/>
      <c r="J18" s="19"/>
      <c r="K18" s="19"/>
      <c r="L18" s="19"/>
      <c r="M18" s="19"/>
      <c r="N18" s="28"/>
    </row>
    <row r="19" spans="2:14" ht="141" customHeight="1" x14ac:dyDescent="0.25">
      <c r="B19" s="178"/>
      <c r="C19" s="11" t="s">
        <v>92</v>
      </c>
      <c r="D19" s="67">
        <v>30</v>
      </c>
      <c r="E19" s="19">
        <v>8</v>
      </c>
      <c r="F19" s="19"/>
      <c r="G19" s="19"/>
      <c r="H19" s="19"/>
      <c r="I19" s="19"/>
      <c r="J19" s="19"/>
      <c r="K19" s="19"/>
      <c r="L19" s="19"/>
      <c r="M19" s="19"/>
      <c r="N19" s="28"/>
    </row>
    <row r="20" spans="2:14" ht="58.95" customHeight="1" x14ac:dyDescent="0.25">
      <c r="B20" s="178"/>
      <c r="C20" s="11" t="s">
        <v>93</v>
      </c>
      <c r="D20" s="67">
        <v>15</v>
      </c>
      <c r="E20" s="19">
        <v>8</v>
      </c>
      <c r="F20" s="19"/>
      <c r="G20" s="19"/>
      <c r="H20" s="19"/>
      <c r="I20" s="19"/>
      <c r="J20" s="19"/>
      <c r="K20" s="19"/>
      <c r="L20" s="19"/>
      <c r="M20" s="19"/>
      <c r="N20" s="28"/>
    </row>
    <row r="21" spans="2:14" ht="23.4" thickBot="1" x14ac:dyDescent="0.45">
      <c r="B21" s="69"/>
      <c r="C21" s="70" t="s">
        <v>29</v>
      </c>
      <c r="D21" s="71">
        <f>SUM(D17:D20)/10</f>
        <v>10</v>
      </c>
      <c r="E21" s="172">
        <f t="shared" ref="E21" si="4">SUMPRODUCT(E17:E20,$D$6:$D$9)/100</f>
        <v>8</v>
      </c>
      <c r="F21" s="172"/>
      <c r="G21" s="172">
        <f t="shared" ref="G21" si="5">SUMPRODUCT(G17:G20,$D$6:$D$9)/100</f>
        <v>0</v>
      </c>
      <c r="H21" s="172"/>
      <c r="I21" s="172">
        <f>SUMPRODUCT(I17:I20,$D$6:$D$9)/100</f>
        <v>0</v>
      </c>
      <c r="J21" s="172"/>
      <c r="K21" s="172">
        <f t="shared" ref="K21" si="6">SUMPRODUCT(K17:K20,$D$6:$D$9)/100</f>
        <v>0</v>
      </c>
      <c r="L21" s="172"/>
      <c r="M21" s="172">
        <f t="shared" ref="M21" si="7">SUMPRODUCT(M17:M20,$D$6:$D$9)/100</f>
        <v>0</v>
      </c>
      <c r="N21" s="173"/>
    </row>
    <row r="23" spans="2:14" ht="14.4" thickBot="1" x14ac:dyDescent="0.3"/>
    <row r="24" spans="2:14" ht="15.6" x14ac:dyDescent="0.25">
      <c r="B24" s="185"/>
      <c r="C24" s="186"/>
      <c r="D24" s="186"/>
      <c r="E24" s="179">
        <v>1</v>
      </c>
      <c r="F24" s="179"/>
      <c r="G24" s="179">
        <v>2</v>
      </c>
      <c r="H24" s="179"/>
      <c r="I24" s="179">
        <v>3</v>
      </c>
      <c r="J24" s="179"/>
      <c r="K24" s="179">
        <v>4</v>
      </c>
      <c r="L24" s="179"/>
      <c r="M24" s="179">
        <v>5</v>
      </c>
      <c r="N24" s="180"/>
    </row>
    <row r="25" spans="2:14" ht="21" customHeight="1" x14ac:dyDescent="0.25">
      <c r="B25" s="181" t="s">
        <v>25</v>
      </c>
      <c r="C25" s="182"/>
      <c r="D25" s="182"/>
      <c r="E25" s="183"/>
      <c r="F25" s="183"/>
      <c r="G25" s="183"/>
      <c r="H25" s="183"/>
      <c r="I25" s="183"/>
      <c r="J25" s="183"/>
      <c r="K25" s="183"/>
      <c r="L25" s="183"/>
      <c r="M25" s="183"/>
      <c r="N25" s="184"/>
    </row>
    <row r="26" spans="2:14" ht="23.55" customHeight="1" x14ac:dyDescent="0.25">
      <c r="B26" s="176" t="s">
        <v>88</v>
      </c>
      <c r="C26" s="177"/>
      <c r="D26" s="177"/>
      <c r="E26" s="170"/>
      <c r="F26" s="170"/>
      <c r="G26" s="170"/>
      <c r="H26" s="170"/>
      <c r="I26" s="170"/>
      <c r="J26" s="170"/>
      <c r="K26" s="170"/>
      <c r="L26" s="170"/>
      <c r="M26" s="170"/>
      <c r="N26" s="171"/>
    </row>
    <row r="27" spans="2:14" ht="31.2" x14ac:dyDescent="0.25">
      <c r="B27" s="33"/>
      <c r="C27" s="65" t="s">
        <v>26</v>
      </c>
      <c r="D27" s="66" t="s">
        <v>37</v>
      </c>
      <c r="E27" s="66" t="s">
        <v>27</v>
      </c>
      <c r="F27" s="66" t="s">
        <v>28</v>
      </c>
      <c r="G27" s="66" t="s">
        <v>38</v>
      </c>
      <c r="H27" s="66" t="s">
        <v>11</v>
      </c>
      <c r="I27" s="66" t="s">
        <v>38</v>
      </c>
      <c r="J27" s="66" t="s">
        <v>11</v>
      </c>
      <c r="K27" s="66" t="s">
        <v>27</v>
      </c>
      <c r="L27" s="66" t="s">
        <v>28</v>
      </c>
      <c r="M27" s="66" t="s">
        <v>27</v>
      </c>
      <c r="N27" s="68" t="s">
        <v>28</v>
      </c>
    </row>
    <row r="28" spans="2:14" ht="104.55" customHeight="1" x14ac:dyDescent="0.25">
      <c r="B28" s="178"/>
      <c r="C28" s="11" t="s">
        <v>90</v>
      </c>
      <c r="D28" s="67">
        <v>35</v>
      </c>
      <c r="E28" s="19">
        <v>8</v>
      </c>
      <c r="F28" s="19"/>
      <c r="G28" s="19"/>
      <c r="H28" s="19"/>
      <c r="I28" s="19"/>
      <c r="J28" s="19"/>
      <c r="K28" s="19"/>
      <c r="L28" s="19"/>
      <c r="M28" s="19"/>
      <c r="N28" s="28"/>
    </row>
    <row r="29" spans="2:14" ht="143.55000000000001" customHeight="1" x14ac:dyDescent="0.25">
      <c r="B29" s="178"/>
      <c r="C29" s="11" t="s">
        <v>91</v>
      </c>
      <c r="D29" s="67">
        <v>20</v>
      </c>
      <c r="E29" s="19">
        <v>8</v>
      </c>
      <c r="F29" s="19"/>
      <c r="G29" s="19"/>
      <c r="H29" s="19"/>
      <c r="I29" s="19"/>
      <c r="J29" s="19"/>
      <c r="K29" s="19"/>
      <c r="L29" s="19"/>
      <c r="M29" s="19"/>
      <c r="N29" s="28"/>
    </row>
    <row r="30" spans="2:14" ht="141" customHeight="1" x14ac:dyDescent="0.25">
      <c r="B30" s="178"/>
      <c r="C30" s="11" t="s">
        <v>92</v>
      </c>
      <c r="D30" s="67">
        <v>30</v>
      </c>
      <c r="E30" s="19">
        <v>8</v>
      </c>
      <c r="F30" s="19"/>
      <c r="G30" s="19"/>
      <c r="H30" s="19"/>
      <c r="I30" s="19"/>
      <c r="J30" s="19"/>
      <c r="K30" s="19"/>
      <c r="L30" s="19"/>
      <c r="M30" s="19"/>
      <c r="N30" s="28"/>
    </row>
    <row r="31" spans="2:14" ht="58.95" customHeight="1" x14ac:dyDescent="0.25">
      <c r="B31" s="178"/>
      <c r="C31" s="11" t="s">
        <v>93</v>
      </c>
      <c r="D31" s="67">
        <v>15</v>
      </c>
      <c r="E31" s="19">
        <v>8</v>
      </c>
      <c r="F31" s="19"/>
      <c r="G31" s="19"/>
      <c r="H31" s="19"/>
      <c r="I31" s="19"/>
      <c r="J31" s="19"/>
      <c r="K31" s="19"/>
      <c r="L31" s="19"/>
      <c r="M31" s="19"/>
      <c r="N31" s="28"/>
    </row>
    <row r="32" spans="2:14" ht="23.4" thickBot="1" x14ac:dyDescent="0.45">
      <c r="B32" s="69"/>
      <c r="C32" s="70" t="s">
        <v>29</v>
      </c>
      <c r="D32" s="71">
        <f>SUM(D28:D31)/10</f>
        <v>10</v>
      </c>
      <c r="E32" s="172">
        <f t="shared" ref="E32" si="8">SUMPRODUCT(E28:E31,$D$6:$D$9)/100</f>
        <v>8</v>
      </c>
      <c r="F32" s="172"/>
      <c r="G32" s="172">
        <f t="shared" ref="G32" si="9">SUMPRODUCT(G28:G31,$D$6:$D$9)/100</f>
        <v>0</v>
      </c>
      <c r="H32" s="172"/>
      <c r="I32" s="172">
        <f>SUMPRODUCT(I28:I31,$D$6:$D$9)/100</f>
        <v>0</v>
      </c>
      <c r="J32" s="172"/>
      <c r="K32" s="172">
        <f t="shared" ref="K32" si="10">SUMPRODUCT(K28:K31,$D$6:$D$9)/100</f>
        <v>0</v>
      </c>
      <c r="L32" s="172"/>
      <c r="M32" s="172">
        <f t="shared" ref="M32" si="11">SUMPRODUCT(M28:M31,$D$6:$D$9)/100</f>
        <v>0</v>
      </c>
      <c r="N32" s="173"/>
    </row>
    <row r="33" spans="9:10" ht="14.4" customHeight="1" x14ac:dyDescent="0.25">
      <c r="I33" s="174"/>
      <c r="J33" s="175"/>
    </row>
  </sheetData>
  <mergeCells count="73">
    <mergeCell ref="M15:N15"/>
    <mergeCell ref="B17:B20"/>
    <mergeCell ref="E21:F21"/>
    <mergeCell ref="G21:H21"/>
    <mergeCell ref="I21:J21"/>
    <mergeCell ref="K21:L21"/>
    <mergeCell ref="M21:N21"/>
    <mergeCell ref="B15:D15"/>
    <mergeCell ref="E15:F15"/>
    <mergeCell ref="G15:H15"/>
    <mergeCell ref="I15:J15"/>
    <mergeCell ref="K15:L15"/>
    <mergeCell ref="M13:N13"/>
    <mergeCell ref="B14:D14"/>
    <mergeCell ref="E14:F14"/>
    <mergeCell ref="G14:H14"/>
    <mergeCell ref="I14:J14"/>
    <mergeCell ref="K14:L14"/>
    <mergeCell ref="M14:N14"/>
    <mergeCell ref="B13:D13"/>
    <mergeCell ref="E13:F13"/>
    <mergeCell ref="G13:H13"/>
    <mergeCell ref="I13:J13"/>
    <mergeCell ref="K13:L13"/>
    <mergeCell ref="B6:B9"/>
    <mergeCell ref="E10:F10"/>
    <mergeCell ref="K10:L10"/>
    <mergeCell ref="B4:D4"/>
    <mergeCell ref="E4:F4"/>
    <mergeCell ref="K4:L4"/>
    <mergeCell ref="G4:H4"/>
    <mergeCell ref="I4:J4"/>
    <mergeCell ref="B2:D2"/>
    <mergeCell ref="E2:F2"/>
    <mergeCell ref="K2:L2"/>
    <mergeCell ref="B3:D3"/>
    <mergeCell ref="E3:F3"/>
    <mergeCell ref="K3:L3"/>
    <mergeCell ref="G3:H3"/>
    <mergeCell ref="G2:H2"/>
    <mergeCell ref="I2:J2"/>
    <mergeCell ref="I3:J3"/>
    <mergeCell ref="M2:N2"/>
    <mergeCell ref="M3:N3"/>
    <mergeCell ref="M4:N4"/>
    <mergeCell ref="M10:N10"/>
    <mergeCell ref="G10:H10"/>
    <mergeCell ref="I10:J10"/>
    <mergeCell ref="M24:N24"/>
    <mergeCell ref="B25:D25"/>
    <mergeCell ref="E25:F25"/>
    <mergeCell ref="G25:H25"/>
    <mergeCell ref="I25:J25"/>
    <mergeCell ref="K25:L25"/>
    <mergeCell ref="M25:N25"/>
    <mergeCell ref="B24:D24"/>
    <mergeCell ref="E24:F24"/>
    <mergeCell ref="G24:H24"/>
    <mergeCell ref="I24:J24"/>
    <mergeCell ref="K24:L24"/>
    <mergeCell ref="I33:J33"/>
    <mergeCell ref="B26:D26"/>
    <mergeCell ref="E26:F26"/>
    <mergeCell ref="G26:H26"/>
    <mergeCell ref="I26:J26"/>
    <mergeCell ref="B28:B31"/>
    <mergeCell ref="M26:N26"/>
    <mergeCell ref="E32:F32"/>
    <mergeCell ref="G32:H32"/>
    <mergeCell ref="I32:J32"/>
    <mergeCell ref="K32:L32"/>
    <mergeCell ref="M32:N32"/>
    <mergeCell ref="K26:L26"/>
  </mergeCells>
  <dataValidations count="1">
    <dataValidation type="whole" allowBlank="1" showInputMessage="1" showErrorMessage="1" sqref="K6:K9 E6:E9 M6:M9 M17:M20 K17:K20 E17:E20 K28:K31 E28:E31 M28:M31" xr:uid="{00000000-0002-0000-0300-000000000000}">
      <formula1>1</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9"/>
  <sheetViews>
    <sheetView rightToLeft="1" workbookViewId="0">
      <selection activeCell="E10" sqref="E10"/>
    </sheetView>
  </sheetViews>
  <sheetFormatPr defaultRowHeight="13.8" x14ac:dyDescent="0.25"/>
  <cols>
    <col min="1" max="1" width="10.8984375" bestFit="1" customWidth="1"/>
    <col min="2" max="2" width="19.09765625" customWidth="1"/>
    <col min="4" max="4" width="16.3984375" hidden="1" customWidth="1"/>
  </cols>
  <sheetData>
    <row r="2" spans="1:5" ht="14.4" thickBot="1" x14ac:dyDescent="0.3"/>
    <row r="3" spans="1:5" ht="21" x14ac:dyDescent="0.35">
      <c r="A3" s="187" t="s">
        <v>23</v>
      </c>
      <c r="B3" s="188"/>
      <c r="C3" s="14"/>
    </row>
    <row r="4" spans="1:5" ht="42" x14ac:dyDescent="0.25">
      <c r="A4" s="15" t="s">
        <v>21</v>
      </c>
      <c r="B4" s="16" t="s">
        <v>22</v>
      </c>
      <c r="C4" s="17" t="s">
        <v>32</v>
      </c>
    </row>
    <row r="5" spans="1:5" ht="21" x14ac:dyDescent="0.3">
      <c r="A5" s="15"/>
      <c r="B5" s="16">
        <f>'תנאי-סף'!K4</f>
        <v>0</v>
      </c>
      <c r="C5" s="31"/>
      <c r="D5" s="30">
        <f>(1-(MAX($C$5:$C$7))/(1-C5))*100</f>
        <v>100</v>
      </c>
      <c r="E5" s="32">
        <f>(1-$C$7)/(1-C5)</f>
        <v>1</v>
      </c>
    </row>
    <row r="6" spans="1:5" ht="21" x14ac:dyDescent="0.3">
      <c r="A6" s="15"/>
      <c r="B6" s="16">
        <f>'תנאי-סף'!I4</f>
        <v>0</v>
      </c>
      <c r="C6" s="31"/>
      <c r="D6" s="30">
        <f t="shared" ref="D6:D7" si="0">(1-(MAX($C$5:$C$7))/(1-C6))*100</f>
        <v>100</v>
      </c>
      <c r="E6" s="32">
        <f t="shared" ref="E6:E7" si="1">(1-$C$7)/(1-C6)</f>
        <v>1</v>
      </c>
    </row>
    <row r="7" spans="1:5" ht="21" x14ac:dyDescent="0.3">
      <c r="A7" s="15"/>
      <c r="B7" s="16">
        <f>'תנאי-סף'!L4</f>
        <v>0</v>
      </c>
      <c r="C7" s="31"/>
      <c r="D7" s="30">
        <f t="shared" si="0"/>
        <v>100</v>
      </c>
      <c r="E7" s="32">
        <f t="shared" si="1"/>
        <v>1</v>
      </c>
    </row>
    <row r="8" spans="1:5" ht="21" x14ac:dyDescent="0.3">
      <c r="A8" s="15"/>
      <c r="B8" s="16">
        <f>'תנאי-סף'!L5</f>
        <v>0</v>
      </c>
      <c r="C8" s="31"/>
      <c r="D8" s="30">
        <f t="shared" ref="D8:D9" si="2">(1-(MAX($C$5:$C$7))/(1-C8))*100</f>
        <v>100</v>
      </c>
      <c r="E8" s="32">
        <f>(1-$C$8)/(1-C8)</f>
        <v>1</v>
      </c>
    </row>
    <row r="9" spans="1:5" ht="21" x14ac:dyDescent="0.3">
      <c r="A9" s="15"/>
      <c r="B9" s="16">
        <f>'תנאי-סף'!L6</f>
        <v>0</v>
      </c>
      <c r="C9" s="31"/>
      <c r="D9" s="30">
        <f t="shared" si="2"/>
        <v>100</v>
      </c>
      <c r="E9" s="32">
        <f>(1-$C$9)/(1-C9)</f>
        <v>1</v>
      </c>
    </row>
  </sheetData>
  <mergeCells count="1">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F9"/>
  <sheetViews>
    <sheetView rightToLeft="1" workbookViewId="0">
      <selection activeCell="D13" sqref="D13"/>
    </sheetView>
  </sheetViews>
  <sheetFormatPr defaultRowHeight="13.8" x14ac:dyDescent="0.25"/>
  <cols>
    <col min="2" max="2" width="11.09765625" bestFit="1" customWidth="1"/>
    <col min="3" max="3" width="12.19921875" customWidth="1"/>
    <col min="4" max="4" width="10.19921875" customWidth="1"/>
  </cols>
  <sheetData>
    <row r="3" spans="2:6" ht="14.4" thickBot="1" x14ac:dyDescent="0.3"/>
    <row r="4" spans="2:6" ht="14.4" thickBot="1" x14ac:dyDescent="0.3">
      <c r="B4" s="191" t="s">
        <v>16</v>
      </c>
      <c r="C4" s="192"/>
      <c r="D4" s="82">
        <f>'ציון מחיר'!A6</f>
        <v>0</v>
      </c>
      <c r="E4" s="80">
        <f>'ציון מחיר'!A5</f>
        <v>0</v>
      </c>
      <c r="F4" s="81">
        <f>'ציון מחיר'!A7</f>
        <v>0</v>
      </c>
    </row>
    <row r="5" spans="2:6" ht="34.200000000000003" customHeight="1" x14ac:dyDescent="0.25">
      <c r="B5" s="84" t="s">
        <v>0</v>
      </c>
      <c r="C5" s="84" t="s">
        <v>3</v>
      </c>
      <c r="D5" s="7">
        <f>'ציון מחיר'!B6</f>
        <v>0</v>
      </c>
      <c r="E5" s="78">
        <f>'ציון מחיר'!B5</f>
        <v>0</v>
      </c>
      <c r="F5" s="79">
        <f>'ציון מחיר'!B7</f>
        <v>0</v>
      </c>
    </row>
    <row r="6" spans="2:6" ht="34.200000000000003" customHeight="1" x14ac:dyDescent="0.25">
      <c r="B6" s="87">
        <v>0.6</v>
      </c>
      <c r="C6" s="85" t="s">
        <v>1</v>
      </c>
      <c r="D6" s="8">
        <f>'ציון איכות '!H9</f>
        <v>0</v>
      </c>
      <c r="E6" s="72">
        <f>'ציון איכות '!L9</f>
        <v>0</v>
      </c>
      <c r="F6" s="74">
        <f>'ציון איכות '!N9</f>
        <v>0</v>
      </c>
    </row>
    <row r="7" spans="2:6" ht="35.4" customHeight="1" x14ac:dyDescent="0.25">
      <c r="B7" s="87">
        <v>0.4</v>
      </c>
      <c r="C7" s="85" t="s">
        <v>24</v>
      </c>
      <c r="D7" s="8">
        <f>'ציון מחיר'!E6*100</f>
        <v>100</v>
      </c>
      <c r="E7" s="72">
        <f>'ציון מחיר'!E5*100</f>
        <v>100</v>
      </c>
      <c r="F7" s="74">
        <f>'ציון מחיר'!E7*100</f>
        <v>100</v>
      </c>
    </row>
    <row r="8" spans="2:6" ht="28.8" customHeight="1" thickBot="1" x14ac:dyDescent="0.3">
      <c r="B8" s="88">
        <f>B6+B7</f>
        <v>1</v>
      </c>
      <c r="C8" s="86" t="s">
        <v>2</v>
      </c>
      <c r="D8" s="9">
        <f>(D7*$B7)+(D6*$B$6)</f>
        <v>40</v>
      </c>
      <c r="E8" s="73">
        <f t="shared" ref="E8:F8" si="0">(E7*$B7)+(E6*$B$6)</f>
        <v>40</v>
      </c>
      <c r="F8" s="75">
        <f t="shared" si="0"/>
        <v>40</v>
      </c>
    </row>
    <row r="9" spans="2:6" ht="16.2" thickBot="1" x14ac:dyDescent="0.3">
      <c r="B9" s="189" t="s">
        <v>12</v>
      </c>
      <c r="C9" s="190"/>
      <c r="D9" s="83">
        <f>_xlfn.RANK.EQ(D8,$D$8:$F$8,0)</f>
        <v>1</v>
      </c>
      <c r="E9" s="76">
        <f t="shared" ref="E9:F9" si="1">_xlfn.RANK.EQ(E8,$D$8:$F$8,0)</f>
        <v>1</v>
      </c>
      <c r="F9" s="77">
        <f t="shared" si="1"/>
        <v>1</v>
      </c>
    </row>
  </sheetData>
  <mergeCells count="2">
    <mergeCell ref="B9:C9"/>
    <mergeCell ref="B4:C4"/>
  </mergeCells>
  <conditionalFormatting sqref="D9:F9">
    <cfRule type="colorScale" priority="314">
      <colorScale>
        <cfvo type="min"/>
        <cfvo type="max"/>
        <color theme="6" tint="0.59999389629810485"/>
        <color rgb="FFFF0000"/>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E301118427F5024B8B5F8CFBEFC34CDB" ma:contentTypeVersion="1" ma:contentTypeDescription="צור מסמך חדש." ma:contentTypeScope="" ma:versionID="26fd8384badca63c2fc14099c46efea8">
  <xsd:schema xmlns:xsd="http://www.w3.org/2001/XMLSchema" xmlns:xs="http://www.w3.org/2001/XMLSchema" xmlns:p="http://schemas.microsoft.com/office/2006/metadata/properties" xmlns:ns3="e9e23b6a-cf02-4a11-9b95-4604e0a512f7" targetNamespace="http://schemas.microsoft.com/office/2006/metadata/properties" ma:root="true" ma:fieldsID="dc2b6c210df76dccfae7a1e5912a014d" ns3:_="">
    <xsd:import namespace="e9e23b6a-cf02-4a11-9b95-4604e0a512f7"/>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23b6a-cf02-4a11-9b95-4604e0a512f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3931F5-FEAB-41F9-8141-9F94BB6ADCCA}">
  <ds:schemaRefs>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e9e23b6a-cf02-4a11-9b95-4604e0a512f7"/>
    <ds:schemaRef ds:uri="http://schemas.microsoft.com/office/infopath/2007/PartnerControl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18937310-4D9E-448B-9B05-C9DB9EA9C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e23b6a-cf02-4a11-9b95-4604e0a51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30EC4D-033C-4F12-A758-12EA245B93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12</vt:i4>
      </vt:variant>
    </vt:vector>
  </HeadingPairs>
  <TitlesOfParts>
    <vt:vector size="17" baseType="lpstr">
      <vt:lpstr>תנאי-סף</vt:lpstr>
      <vt:lpstr>ציון איכות </vt:lpstr>
      <vt:lpstr>ראיון </vt:lpstr>
      <vt:lpstr>ציון מחיר</vt:lpstr>
      <vt:lpstr>סיכום</vt:lpstr>
      <vt:lpstr>'תנאי-סף'!_Hlk108438718</vt:lpstr>
      <vt:lpstr>'תנאי-סף'!_Hlk166096672</vt:lpstr>
      <vt:lpstr>'תנאי-סף'!_Ref20982876</vt:lpstr>
      <vt:lpstr>'ציון איכות '!_Ref20994748</vt:lpstr>
      <vt:lpstr>'ציון איכות '!_Ref21021324</vt:lpstr>
      <vt:lpstr>'תנאי-סף'!_Ref263083897</vt:lpstr>
      <vt:lpstr>'תנאי-סף'!_Ref279415279</vt:lpstr>
      <vt:lpstr>'תנאי-סף'!_Ref312343192</vt:lpstr>
      <vt:lpstr>'תנאי-סף'!_Ref370930661</vt:lpstr>
      <vt:lpstr>'תנאי-סף'!_Ref88145835</vt:lpstr>
      <vt:lpstr>'תנאי-סף'!WPrint_Area_W</vt:lpstr>
      <vt:lpstr>'תנאי-סף'!תנאי_סף_אישור_ניהול_תקין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gankovski</dc:creator>
  <cp:lastModifiedBy>Sarel Kadosh</cp:lastModifiedBy>
  <dcterms:created xsi:type="dcterms:W3CDTF">2022-03-01T08:16:12Z</dcterms:created>
  <dcterms:modified xsi:type="dcterms:W3CDTF">2024-05-30T09:21:26Z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0x010100E301118427F5024B8B5F8CFBEFC34CDB</vt:lpwstr>
  </property>
</Properties>
</file>